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summary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<sst xmlns="http://schemas.openxmlformats.org/spreadsheetml/2006/main" count="223" uniqueCount="145">
  <si>
    <t>Value in '000 Rs.</t>
  </si>
  <si>
    <t>Total</t>
  </si>
  <si>
    <t>India</t>
  </si>
  <si>
    <t>Others</t>
  </si>
  <si>
    <t>Trade Deficit</t>
  </si>
  <si>
    <t xml:space="preserve">COMPARISON OF TOTAL EXPORTS OF SOME MAJOR COMMODITIES </t>
  </si>
  <si>
    <t>(Provisional)</t>
  </si>
  <si>
    <t>In '000 Rs.</t>
  </si>
  <si>
    <t>Annual Change % in value</t>
  </si>
  <si>
    <t>S.N</t>
  </si>
  <si>
    <t>Commodities</t>
  </si>
  <si>
    <t>Unit</t>
  </si>
  <si>
    <t>Quantity</t>
  </si>
  <si>
    <t>Value</t>
  </si>
  <si>
    <t>compared to previous year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</si>
  <si>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</si>
  <si>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</si>
  <si>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</si>
  <si>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</si>
  <si>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</si>
  <si>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</si>
  <si>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</si>
  <si>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</si>
  <si>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</si>
  <si>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</si>
  <si>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</si>
  <si>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</si>
  <si>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</si>
  <si>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</si>
  <si>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</si>
  <si>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</si>
  <si>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</si>
  <si>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</si>
  <si>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</si>
  <si>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</si>
  <si>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</si>
  <si>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Hats and headgears</t>
  </si>
  <si>
    <t>Nepalese paper and paper Products</t>
  </si>
  <si>
    <t>Articles of silver jewellery</t>
  </si>
  <si>
    <t>Flat rolled products of iron or non-alloy steel, of a width of 600mm or more, plated or coated with corrugated zinc</t>
  </si>
  <si>
    <t>Flat rolled product of iron or non alloy steel, of a width 600mm or more plated coated with zinc</t>
  </si>
  <si>
    <t>Wire of iron or non-alloy steel</t>
  </si>
  <si>
    <t>Tubes, pipes and hollow profiles of iron and steel</t>
  </si>
  <si>
    <t>Copper and articles thereof</t>
  </si>
  <si>
    <t>Source:- Trade &amp; Export Promotion Centre</t>
  </si>
  <si>
    <t xml:space="preserve">COMPARISON OF TOTAL IMPORTS OF SOME MAJOR COMMODITIES </t>
  </si>
  <si>
    <t>Annual Change %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</si>
  <si>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</si>
  <si>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</si>
  <si>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</si>
  <si>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</si>
  <si>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</si>
  <si>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</si>
  <si>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</si>
  <si>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</si>
  <si>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</si>
  <si>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</si>
  <si>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</si>
  <si>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</si>
  <si>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</si>
  <si>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</si>
  <si>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</si>
  <si>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</si>
  <si>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</si>
  <si>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</si>
  <si>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</si>
  <si>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</si>
  <si>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</si>
  <si>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</si>
  <si>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</si>
  <si>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</si>
  <si>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</si>
  <si>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</si>
  <si>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Countries</t>
  </si>
  <si>
    <t>U.S.A</t>
  </si>
  <si>
    <t>Bangladesh</t>
  </si>
  <si>
    <t>Germany</t>
  </si>
  <si>
    <t>U.K</t>
  </si>
  <si>
    <t>France</t>
  </si>
  <si>
    <t>Turkey</t>
  </si>
  <si>
    <t>Canada</t>
  </si>
  <si>
    <t>Italy</t>
  </si>
  <si>
    <t>China P.R</t>
  </si>
  <si>
    <t>Japan</t>
  </si>
  <si>
    <t>Singapore</t>
  </si>
  <si>
    <t>U.A.E</t>
  </si>
  <si>
    <t>Australia</t>
  </si>
  <si>
    <t>Netherlands</t>
  </si>
  <si>
    <t>Spain</t>
  </si>
  <si>
    <t>Belgium</t>
  </si>
  <si>
    <t>Switzerland</t>
  </si>
  <si>
    <t>Vietnam</t>
  </si>
  <si>
    <t>Taiwan</t>
  </si>
  <si>
    <t>Malaysia</t>
  </si>
  <si>
    <t>Brazil</t>
  </si>
  <si>
    <t>Sub Total</t>
  </si>
  <si>
    <t>Other Countries</t>
  </si>
  <si>
    <t>Grand Total</t>
  </si>
  <si>
    <t>China , P.R.</t>
  </si>
  <si>
    <t>Indonesia</t>
  </si>
  <si>
    <t>Argentina</t>
  </si>
  <si>
    <t>Thailand</t>
  </si>
  <si>
    <t>Korea R.</t>
  </si>
  <si>
    <t>Saudi Arabia</t>
  </si>
  <si>
    <t>U.K.</t>
  </si>
  <si>
    <t>Ukraine</t>
  </si>
  <si>
    <t>Total Exports</t>
  </si>
  <si>
    <t>Total Imports</t>
  </si>
  <si>
    <t>Total Trade</t>
  </si>
  <si>
    <t>Juices</t>
  </si>
  <si>
    <t>MAJOR TRADING PARTNERS OF NEPAL</t>
  </si>
  <si>
    <t>EXPORTS</t>
  </si>
  <si>
    <t>IMPORTS</t>
  </si>
  <si>
    <t xml:space="preserve">Hongkong SAR </t>
  </si>
  <si>
    <t>Foreign Trade Composition of Nepal</t>
  </si>
  <si>
    <t>Export: Import Ratio</t>
  </si>
  <si>
    <t>1:</t>
  </si>
  <si>
    <t>Share % in Total Trade</t>
  </si>
  <si>
    <t>Value Billion Rs.</t>
  </si>
  <si>
    <t>Meat and edible meat offal</t>
  </si>
  <si>
    <t>Handicrafts ( Painting, Sculpture and statuary)</t>
  </si>
  <si>
    <t>F.Y. 2012/13</t>
  </si>
  <si>
    <t>Percentage Change in F.Y. 2012/13 compared to previous year</t>
  </si>
  <si>
    <t>Afghanistan</t>
  </si>
  <si>
    <t>Exports of NTIS Products</t>
  </si>
  <si>
    <t>F.Y. 2012/13 (2069/70)</t>
  </si>
  <si>
    <t>Products</t>
  </si>
  <si>
    <t>Qty in Kg</t>
  </si>
  <si>
    <t>Value 000 Rs.</t>
  </si>
  <si>
    <t> Lentils</t>
  </si>
  <si>
    <t>Natural Honey</t>
  </si>
  <si>
    <t>Iron and Steel products</t>
  </si>
  <si>
    <t>Woolen Products</t>
  </si>
  <si>
    <t>F.Y. 2013/14</t>
  </si>
  <si>
    <t>Percentage Change in F.Y. 2013/14 compared to previous year</t>
  </si>
  <si>
    <t>F.Y. 2013/14 (2070/71)</t>
  </si>
  <si>
    <t>F.Y. 2068/69 (2011/12)</t>
  </si>
  <si>
    <t xml:space="preserve"> (2069/70)</t>
  </si>
  <si>
    <t xml:space="preserve"> (2070/71)</t>
  </si>
  <si>
    <t xml:space="preserve">F.Y.2011/12 </t>
  </si>
  <si>
    <t>(2068/69)</t>
  </si>
  <si>
    <t>F.Y. 2011/12 (2068/69)</t>
  </si>
  <si>
    <t xml:space="preserve">F.Y.  2011/12 (2068/69) </t>
  </si>
  <si>
    <t xml:space="preserve">F.Y.  2012/13 (2069/70)  </t>
  </si>
  <si>
    <t>F.Y. 2013/14  (2070/71)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</si>
</sst>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.85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.1"/>
      <color indexed="8"/>
      <name val="Times New Roman"/>
      <family val="1"/>
    </font>
    <font>
      <sz val="10.1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0" borderId="12" xfId="42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164" fontId="0" fillId="0" borderId="14" xfId="42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164" fontId="1" fillId="0" borderId="16" xfId="42" applyNumberFormat="1" applyFont="1" applyBorder="1" applyAlignment="1">
      <alignment vertical="top"/>
    </xf>
    <xf numFmtId="165" fontId="3" fillId="0" borderId="12" xfId="42" applyNumberFormat="1" applyFont="1" applyBorder="1" applyAlignment="1">
      <alignment vertical="top"/>
    </xf>
    <xf numFmtId="165" fontId="0" fillId="0" borderId="12" xfId="42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top" wrapText="1"/>
    </xf>
    <xf numFmtId="164" fontId="3" fillId="0" borderId="14" xfId="42" applyNumberFormat="1" applyFont="1" applyBorder="1" applyAlignment="1">
      <alignment vertical="top"/>
    </xf>
    <xf numFmtId="164" fontId="3" fillId="0" borderId="12" xfId="42" applyNumberFormat="1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/>
    </xf>
    <xf numFmtId="164" fontId="1" fillId="0" borderId="18" xfId="42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right"/>
    </xf>
    <xf numFmtId="0" fontId="0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0" fontId="0" fillId="0" borderId="15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1" fillId="0" borderId="12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42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8" fillId="0" borderId="0" xfId="0" applyNumberFormat="1" applyFont="1" applyAlignment="1">
      <alignment horizontal="right" vertical="center"/>
    </xf>
    <xf numFmtId="164" fontId="1" fillId="0" borderId="19" xfId="42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right" vertical="top"/>
    </xf>
    <xf numFmtId="164" fontId="1" fillId="0" borderId="12" xfId="42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164" fontId="0" fillId="0" borderId="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43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right" vertical="center"/>
    </xf>
    <xf numFmtId="164" fontId="10" fillId="0" borderId="0" xfId="42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164" fontId="0" fillId="0" borderId="0" xfId="42" applyNumberFormat="1" applyFont="1" applyBorder="1" applyAlignment="1">
      <alignment vertical="top"/>
    </xf>
    <xf numFmtId="164" fontId="0" fillId="0" borderId="12" xfId="42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164" fontId="1" fillId="0" borderId="20" xfId="42" applyNumberFormat="1" applyFont="1" applyBorder="1" applyAlignment="1">
      <alignment vertical="top"/>
    </xf>
    <xf numFmtId="164" fontId="0" fillId="0" borderId="0" xfId="42" applyNumberFormat="1" applyFont="1" applyAlignment="1">
      <alignment/>
    </xf>
    <xf numFmtId="0" fontId="0" fillId="0" borderId="0" xfId="0" applyFont="1" applyFill="1" applyBorder="1" applyAlignment="1">
      <alignment vertical="top"/>
    </xf>
    <xf numFmtId="164" fontId="3" fillId="0" borderId="0" xfId="42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164" fontId="3" fillId="0" borderId="0" xfId="42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vertical="top" wrapText="1"/>
    </xf>
    <xf numFmtId="3" fontId="5" fillId="0" borderId="21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164" fontId="1" fillId="0" borderId="0" xfId="42" applyNumberFormat="1" applyFont="1" applyBorder="1" applyAlignment="1">
      <alignment horizontal="right" vertical="top"/>
    </xf>
    <xf numFmtId="164" fontId="1" fillId="0" borderId="21" xfId="42" applyNumberFormat="1" applyFont="1" applyBorder="1" applyAlignment="1">
      <alignment vertical="top"/>
    </xf>
    <xf numFmtId="165" fontId="5" fillId="0" borderId="17" xfId="42" applyNumberFormat="1" applyFont="1" applyBorder="1" applyAlignment="1">
      <alignment vertical="top"/>
    </xf>
    <xf numFmtId="165" fontId="1" fillId="0" borderId="17" xfId="42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1" fillId="0" borderId="12" xfId="42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1" xfId="0" applyNumberFormat="1" applyFont="1" applyBorder="1" applyAlignment="1">
      <alignment vertical="top" wrapText="1"/>
    </xf>
    <xf numFmtId="164" fontId="3" fillId="0" borderId="18" xfId="42" applyNumberFormat="1" applyFont="1" applyBorder="1" applyAlignment="1">
      <alignment vertical="top"/>
    </xf>
    <xf numFmtId="164" fontId="3" fillId="0" borderId="16" xfId="42" applyNumberFormat="1" applyFont="1" applyBorder="1" applyAlignment="1">
      <alignment vertical="top"/>
    </xf>
    <xf numFmtId="164" fontId="0" fillId="0" borderId="18" xfId="42" applyNumberFormat="1" applyFont="1" applyBorder="1" applyAlignment="1">
      <alignment vertical="top"/>
    </xf>
    <xf numFmtId="164" fontId="3" fillId="0" borderId="18" xfId="42" applyNumberFormat="1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2" fillId="0" borderId="15" xfId="0" applyFont="1" applyBorder="1" applyAlignment="1">
      <alignment horizontal="right" vertical="top"/>
    </xf>
    <xf numFmtId="164" fontId="2" fillId="0" borderId="15" xfId="42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/>
    </xf>
    <xf numFmtId="0" fontId="2" fillId="0" borderId="13" xfId="0" applyFont="1" applyBorder="1" applyAlignment="1">
      <alignment horizontal="left"/>
    </xf>
    <xf numFmtId="43" fontId="13" fillId="0" borderId="12" xfId="42" applyFont="1" applyBorder="1" applyAlignment="1">
      <alignment vertical="top"/>
    </xf>
    <xf numFmtId="43" fontId="13" fillId="0" borderId="12" xfId="42" applyFont="1" applyBorder="1" applyAlignment="1">
      <alignment horizontal="right" vertical="center"/>
    </xf>
    <xf numFmtId="43" fontId="2" fillId="0" borderId="12" xfId="0" applyNumberFormat="1" applyFont="1" applyBorder="1" applyAlignment="1">
      <alignment/>
    </xf>
    <xf numFmtId="20" fontId="2" fillId="0" borderId="0" xfId="0" applyNumberFormat="1" applyFont="1" applyBorder="1" applyAlignment="1" quotePrefix="1">
      <alignment horizontal="right"/>
    </xf>
    <xf numFmtId="165" fontId="2" fillId="0" borderId="12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166" fontId="14" fillId="0" borderId="12" xfId="42" applyNumberFormat="1" applyFont="1" applyBorder="1" applyAlignment="1">
      <alignment vertical="top"/>
    </xf>
    <xf numFmtId="166" fontId="15" fillId="0" borderId="12" xfId="42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left"/>
    </xf>
    <xf numFmtId="43" fontId="13" fillId="0" borderId="16" xfId="42" applyFont="1" applyBorder="1" applyAlignment="1">
      <alignment vertical="top"/>
    </xf>
    <xf numFmtId="43" fontId="12" fillId="0" borderId="16" xfId="42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6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3" fontId="13" fillId="0" borderId="15" xfId="42" applyFont="1" applyBorder="1" applyAlignment="1">
      <alignment vertical="top"/>
    </xf>
    <xf numFmtId="43" fontId="13" fillId="0" borderId="15" xfId="42" applyFont="1" applyBorder="1" applyAlignment="1">
      <alignment horizontal="right" vertical="center"/>
    </xf>
    <xf numFmtId="43" fontId="2" fillId="0" borderId="15" xfId="0" applyNumberFormat="1" applyFont="1" applyBorder="1" applyAlignment="1">
      <alignment/>
    </xf>
    <xf numFmtId="20" fontId="2" fillId="0" borderId="22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>
      <alignment horizontal="left"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11" xfId="0" applyFont="1" applyBorder="1" applyAlignment="1">
      <alignment/>
    </xf>
    <xf numFmtId="166" fontId="14" fillId="0" borderId="16" xfId="42" applyNumberFormat="1" applyFont="1" applyBorder="1" applyAlignment="1">
      <alignment vertical="top"/>
    </xf>
    <xf numFmtId="166" fontId="15" fillId="0" borderId="16" xfId="42" applyNumberFormat="1" applyFont="1" applyBorder="1" applyAlignment="1">
      <alignment horizontal="right" vertical="center"/>
    </xf>
    <xf numFmtId="43" fontId="16" fillId="0" borderId="12" xfId="42" applyFont="1" applyBorder="1" applyAlignment="1">
      <alignment vertical="top"/>
    </xf>
    <xf numFmtId="43" fontId="17" fillId="0" borderId="12" xfId="42" applyFont="1" applyBorder="1" applyAlignment="1">
      <alignment horizontal="right" vertical="center"/>
    </xf>
    <xf numFmtId="0" fontId="2" fillId="0" borderId="13" xfId="0" applyFont="1" applyBorder="1" applyAlignment="1">
      <alignment vertical="top" wrapText="1"/>
    </xf>
    <xf numFmtId="165" fontId="2" fillId="0" borderId="12" xfId="0" applyNumberFormat="1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12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center"/>
    </xf>
    <xf numFmtId="173" fontId="3" fillId="0" borderId="12" xfId="42" applyNumberFormat="1" applyFont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 horizontal="right" vertical="top"/>
    </xf>
    <xf numFmtId="164" fontId="3" fillId="0" borderId="0" xfId="42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164" fontId="3" fillId="0" borderId="13" xfId="42" applyNumberFormat="1" applyFont="1" applyBorder="1" applyAlignment="1">
      <alignment/>
    </xf>
    <xf numFmtId="164" fontId="3" fillId="0" borderId="12" xfId="42" applyNumberFormat="1" applyFont="1" applyBorder="1" applyAlignment="1">
      <alignment vertical="top"/>
    </xf>
    <xf numFmtId="166" fontId="3" fillId="0" borderId="16" xfId="42" applyNumberFormat="1" applyFont="1" applyBorder="1" applyAlignment="1">
      <alignment/>
    </xf>
    <xf numFmtId="0" fontId="3" fillId="0" borderId="11" xfId="0" applyFont="1" applyBorder="1" applyAlignment="1">
      <alignment/>
    </xf>
    <xf numFmtId="173" fontId="3" fillId="0" borderId="13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164" fontId="5" fillId="0" borderId="17" xfId="42" applyNumberFormat="1" applyFont="1" applyBorder="1" applyAlignment="1">
      <alignment vertical="top"/>
    </xf>
    <xf numFmtId="3" fontId="10" fillId="0" borderId="0" xfId="0" applyAlignment="1">
      <alignment horizontal="right" vertical="center"/>
    </xf>
    <xf numFmtId="3" fontId="11" fillId="0" borderId="0" xfId="0" applyAlignment="1">
      <alignment horizontal="right" vertical="center"/>
    </xf>
    <xf numFmtId="3" fontId="8" fillId="0" borderId="0" xfId="0" applyAlignment="1">
      <alignment horizontal="right" vertical="center"/>
    </xf>
    <xf numFmtId="0" fontId="1" fillId="0" borderId="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164" fontId="0" fillId="0" borderId="15" xfId="42" applyNumberFormat="1" applyFont="1" applyBorder="1" applyAlignment="1">
      <alignment wrapText="1"/>
    </xf>
    <xf numFmtId="0" fontId="0" fillId="0" borderId="12" xfId="0" applyFont="1" applyBorder="1" applyAlignment="1">
      <alignment horizontal="left" vertical="top"/>
    </xf>
    <xf numFmtId="164" fontId="0" fillId="0" borderId="12" xfId="42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164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horizontal="left" vertical="top"/>
    </xf>
    <xf numFmtId="164" fontId="0" fillId="0" borderId="16" xfId="0" applyNumberFormat="1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164" fontId="1" fillId="0" borderId="17" xfId="42" applyNumberFormat="1" applyFont="1" applyBorder="1" applyAlignment="1">
      <alignment vertical="top"/>
    </xf>
    <xf numFmtId="0" fontId="0" fillId="0" borderId="0" xfId="0" applyFont="1" applyBorder="1" applyAlignment="1" quotePrefix="1">
      <alignment horizontal="left" vertical="top"/>
    </xf>
    <xf numFmtId="38" fontId="0" fillId="0" borderId="0" xfId="42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164" fontId="0" fillId="0" borderId="13" xfId="42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164" fontId="0" fillId="0" borderId="17" xfId="42" applyNumberFormat="1" applyFont="1" applyBorder="1" applyAlignment="1">
      <alignment vertical="top"/>
    </xf>
    <xf numFmtId="3" fontId="0" fillId="0" borderId="16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center"/>
    </xf>
    <xf numFmtId="164" fontId="5" fillId="0" borderId="0" xfId="42" applyNumberFormat="1" applyFont="1" applyBorder="1" applyAlignment="1">
      <alignment vertical="top"/>
    </xf>
    <xf numFmtId="164" fontId="1" fillId="0" borderId="0" xfId="42" applyNumberFormat="1" applyFont="1" applyBorder="1" applyAlignment="1">
      <alignment/>
    </xf>
    <xf numFmtId="0" fontId="1" fillId="0" borderId="22" xfId="0" applyFont="1" applyFill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 vertical="top"/>
    </xf>
    <xf numFmtId="0" fontId="1" fillId="0" borderId="13" xfId="0" applyFont="1" applyBorder="1" applyAlignment="1">
      <alignment horizontal="centerContinuous" vertical="top"/>
    </xf>
    <xf numFmtId="0" fontId="18" fillId="0" borderId="0" xfId="0" applyFont="1" applyAlignment="1">
      <alignment horizontal="center"/>
    </xf>
    <xf numFmtId="164" fontId="1" fillId="0" borderId="0" xfId="42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" fillId="0" borderId="18" xfId="42" applyNumberFormat="1" applyFont="1" applyBorder="1" applyAlignment="1">
      <alignment vertical="top"/>
    </xf>
    <xf numFmtId="164" fontId="1" fillId="0" borderId="16" xfId="42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4" xfId="42" applyNumberFormat="1" applyFont="1" applyBorder="1" applyAlignment="1">
      <alignment horizontal="center" vertical="top"/>
    </xf>
    <xf numFmtId="164" fontId="1" fillId="0" borderId="12" xfId="42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5610225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5610225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5610225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5610225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5610225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11" name="AutoShape 1" descr="http://localhost:8000/tepc/search/images/spacer.gif"/>
        <xdr:cNvSpPr>
          <a:spLocks noChangeAspect="1"/>
        </xdr:cNvSpPr>
      </xdr:nvSpPr>
      <xdr:spPr>
        <a:xfrm>
          <a:off x="388620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12" name="AutoShape 3" descr="http://localhost:8000/tepc/search/images/spacer.gif"/>
        <xdr:cNvSpPr>
          <a:spLocks noChangeAspect="1"/>
        </xdr:cNvSpPr>
      </xdr:nvSpPr>
      <xdr:spPr>
        <a:xfrm>
          <a:off x="388620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13" name="AutoShape 5" descr="http://localhost:8000/tepc/search/images/spacer.gif"/>
        <xdr:cNvSpPr>
          <a:spLocks noChangeAspect="1"/>
        </xdr:cNvSpPr>
      </xdr:nvSpPr>
      <xdr:spPr>
        <a:xfrm>
          <a:off x="388620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14" name="AutoShape 8" descr="http://localhost:8000/tepc/search/images/spacer.gif"/>
        <xdr:cNvSpPr>
          <a:spLocks noChangeAspect="1"/>
        </xdr:cNvSpPr>
      </xdr:nvSpPr>
      <xdr:spPr>
        <a:xfrm>
          <a:off x="388620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15" name="AutoShape 10" descr="http://localhost:8000/tepc/search/images/spacer.gif"/>
        <xdr:cNvSpPr>
          <a:spLocks noChangeAspect="1"/>
        </xdr:cNvSpPr>
      </xdr:nvSpPr>
      <xdr:spPr>
        <a:xfrm>
          <a:off x="3886200" y="118110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2.8515625" style="31" customWidth="1"/>
    <col min="2" max="2" width="16.00390625" style="31" bestFit="1" customWidth="1"/>
    <col min="3" max="3" width="17.140625" style="31" bestFit="1" customWidth="1"/>
    <col min="4" max="4" width="13.7109375" style="31" bestFit="1" customWidth="1"/>
    <col min="5" max="5" width="16.140625" style="31" bestFit="1" customWidth="1"/>
    <col min="6" max="6" width="8.421875" style="31" customWidth="1"/>
    <col min="7" max="7" width="15.7109375" style="31" customWidth="1"/>
    <col min="8" max="8" width="13.57421875" style="31" bestFit="1" customWidth="1"/>
    <col min="9" max="9" width="11.28125" style="31" bestFit="1" customWidth="1"/>
    <col min="10" max="16384" width="9.140625" style="31" customWidth="1"/>
  </cols>
  <sheetData>
    <row r="1" spans="1:7" ht="20.25">
      <c r="A1" s="224" t="s">
        <v>114</v>
      </c>
      <c r="B1" s="224"/>
      <c r="C1" s="224"/>
      <c r="D1" s="224"/>
      <c r="E1" s="224"/>
      <c r="F1" s="224"/>
      <c r="G1" s="224"/>
    </row>
    <row r="2" spans="1:7" ht="12.75">
      <c r="A2" s="225" t="s">
        <v>6</v>
      </c>
      <c r="B2" s="225"/>
      <c r="C2" s="225"/>
      <c r="D2" s="225"/>
      <c r="E2" s="225"/>
      <c r="F2" s="225"/>
      <c r="G2" s="225"/>
    </row>
    <row r="3" spans="3:5" ht="12.75">
      <c r="C3" s="67"/>
      <c r="E3" s="68" t="s">
        <v>118</v>
      </c>
    </row>
    <row r="5" spans="1:12" ht="15.75">
      <c r="A5" s="110"/>
      <c r="B5" s="111" t="s">
        <v>106</v>
      </c>
      <c r="C5" s="112" t="s">
        <v>107</v>
      </c>
      <c r="D5" s="113" t="s">
        <v>108</v>
      </c>
      <c r="E5" s="113" t="s">
        <v>4</v>
      </c>
      <c r="F5" s="226" t="s">
        <v>115</v>
      </c>
      <c r="G5" s="227"/>
      <c r="I5" s="56"/>
      <c r="J5" s="56"/>
      <c r="K5" s="56"/>
      <c r="L5" s="56"/>
    </row>
    <row r="6" spans="1:12" ht="15">
      <c r="A6" s="114"/>
      <c r="B6" s="115"/>
      <c r="C6" s="115"/>
      <c r="D6" s="115"/>
      <c r="E6" s="115"/>
      <c r="F6" s="116"/>
      <c r="G6" s="115"/>
      <c r="I6" s="56"/>
      <c r="J6" s="56"/>
      <c r="K6" s="56"/>
      <c r="L6" s="56"/>
    </row>
    <row r="7" spans="1:12" ht="15.75">
      <c r="A7" s="133" t="s">
        <v>142</v>
      </c>
      <c r="B7" s="118">
        <v>74.08906</v>
      </c>
      <c r="C7" s="119">
        <v>498.161074</v>
      </c>
      <c r="D7" s="120">
        <f>B7+C7</f>
        <v>572.250134</v>
      </c>
      <c r="E7" s="120">
        <f>C7-B7</f>
        <v>424.07201399999997</v>
      </c>
      <c r="F7" s="121" t="s">
        <v>116</v>
      </c>
      <c r="G7" s="122">
        <f>C7/B7</f>
        <v>6.723814204148359</v>
      </c>
      <c r="H7" s="71"/>
      <c r="I7" s="211"/>
      <c r="J7" s="212"/>
      <c r="K7" s="56"/>
      <c r="L7" s="56"/>
    </row>
    <row r="8" spans="1:12" ht="15.75">
      <c r="A8" s="123" t="s">
        <v>117</v>
      </c>
      <c r="B8" s="124">
        <f>B7*100/D7</f>
        <v>12.94697119284554</v>
      </c>
      <c r="C8" s="125">
        <f>C7/D7*100</f>
        <v>87.05302880715445</v>
      </c>
      <c r="D8" s="126"/>
      <c r="E8" s="126"/>
      <c r="F8" s="127"/>
      <c r="G8" s="122"/>
      <c r="I8" s="56"/>
      <c r="J8" s="56"/>
      <c r="K8" s="56"/>
      <c r="L8" s="56"/>
    </row>
    <row r="9" spans="1:12" ht="15.75">
      <c r="A9" s="128"/>
      <c r="B9" s="129"/>
      <c r="C9" s="130"/>
      <c r="D9" s="131"/>
      <c r="E9" s="131"/>
      <c r="F9" s="116"/>
      <c r="G9" s="132"/>
      <c r="I9" s="56"/>
      <c r="J9" s="56"/>
      <c r="K9" s="56"/>
      <c r="L9" s="56"/>
    </row>
    <row r="10" spans="1:12" ht="15.75">
      <c r="A10" s="117" t="s">
        <v>143</v>
      </c>
      <c r="B10" s="134">
        <v>77.35070935889999</v>
      </c>
      <c r="C10" s="135">
        <v>601.207524662</v>
      </c>
      <c r="D10" s="136">
        <f>B10+C10</f>
        <v>678.5582340208999</v>
      </c>
      <c r="E10" s="136">
        <f>C10-B10</f>
        <v>523.8568153031</v>
      </c>
      <c r="F10" s="137" t="s">
        <v>116</v>
      </c>
      <c r="G10" s="138">
        <f>C10/B10</f>
        <v>7.772488832293106</v>
      </c>
      <c r="H10" s="71"/>
      <c r="I10" s="213"/>
      <c r="J10" s="214"/>
      <c r="K10" s="56"/>
      <c r="L10" s="56"/>
    </row>
    <row r="11" spans="1:12" ht="15">
      <c r="A11" s="139" t="s">
        <v>117</v>
      </c>
      <c r="B11" s="124">
        <f>B10*100/D10</f>
        <v>11.399273559845646</v>
      </c>
      <c r="C11" s="125">
        <f>C10/D10*100</f>
        <v>88.60072644015435</v>
      </c>
      <c r="D11" s="140"/>
      <c r="E11" s="140"/>
      <c r="F11" s="127"/>
      <c r="G11" s="140"/>
      <c r="I11" s="56"/>
      <c r="J11" s="56"/>
      <c r="K11" s="56"/>
      <c r="L11" s="56"/>
    </row>
    <row r="12" spans="1:12" ht="15">
      <c r="A12" s="141"/>
      <c r="B12" s="142"/>
      <c r="C12" s="143"/>
      <c r="D12" s="115"/>
      <c r="E12" s="115"/>
      <c r="F12" s="116"/>
      <c r="G12" s="115"/>
      <c r="I12" s="56"/>
      <c r="J12" s="56"/>
      <c r="K12" s="56"/>
      <c r="L12" s="56"/>
    </row>
    <row r="13" spans="1:12" ht="15.75">
      <c r="A13" s="117" t="s">
        <v>144</v>
      </c>
      <c r="B13" s="144">
        <v>91.361035851</v>
      </c>
      <c r="C13" s="145">
        <v>722.7767882862499</v>
      </c>
      <c r="D13" s="120">
        <f>B13+C13</f>
        <v>814.1378241372499</v>
      </c>
      <c r="E13" s="120">
        <f>C13-B13</f>
        <v>631.4157524352499</v>
      </c>
      <c r="F13" s="121" t="s">
        <v>116</v>
      </c>
      <c r="G13" s="122">
        <f>C13/B13</f>
        <v>7.911214901996306</v>
      </c>
      <c r="I13" s="213"/>
      <c r="J13" s="214"/>
      <c r="K13" s="56"/>
      <c r="L13" s="56"/>
    </row>
    <row r="14" spans="1:12" ht="15">
      <c r="A14" s="139" t="s">
        <v>117</v>
      </c>
      <c r="B14" s="124">
        <f>B13*100/D13</f>
        <v>11.221814432687268</v>
      </c>
      <c r="C14" s="125">
        <f>C13/D13*100</f>
        <v>88.77818556731273</v>
      </c>
      <c r="D14" s="140"/>
      <c r="E14" s="140"/>
      <c r="F14" s="127"/>
      <c r="G14" s="140"/>
      <c r="I14" s="56"/>
      <c r="J14" s="56"/>
      <c r="K14" s="56"/>
      <c r="L14" s="56"/>
    </row>
    <row r="15" spans="1:12" ht="15">
      <c r="A15" s="114"/>
      <c r="B15" s="115"/>
      <c r="C15" s="115"/>
      <c r="D15" s="115"/>
      <c r="E15" s="115"/>
      <c r="F15" s="116"/>
      <c r="G15" s="115"/>
      <c r="I15" s="56"/>
      <c r="J15" s="56"/>
      <c r="K15" s="56"/>
      <c r="L15" s="56"/>
    </row>
    <row r="16" spans="1:7" ht="47.25">
      <c r="A16" s="146" t="s">
        <v>122</v>
      </c>
      <c r="B16" s="147">
        <f>B10*100/B7-100</f>
        <v>4.402335997919252</v>
      </c>
      <c r="C16" s="147">
        <f>C10*100/C7-100</f>
        <v>20.68536785393232</v>
      </c>
      <c r="D16" s="147">
        <f>D10*100/D7-100</f>
        <v>18.57720841021245</v>
      </c>
      <c r="E16" s="147">
        <f>E10*100/E7-100</f>
        <v>23.5301547871301</v>
      </c>
      <c r="F16" s="127"/>
      <c r="G16" s="140"/>
    </row>
    <row r="17" spans="1:7" ht="15.75">
      <c r="A17" s="146"/>
      <c r="B17" s="148"/>
      <c r="C17" s="148"/>
      <c r="D17" s="148"/>
      <c r="E17" s="148"/>
      <c r="F17" s="116"/>
      <c r="G17" s="115"/>
    </row>
    <row r="18" spans="1:7" ht="47.25">
      <c r="A18" s="149" t="s">
        <v>134</v>
      </c>
      <c r="B18" s="147">
        <f>B13*100/B10-100</f>
        <v>18.11273174896614</v>
      </c>
      <c r="C18" s="147">
        <f>C13*100/C10-100</f>
        <v>20.220848648325955</v>
      </c>
      <c r="D18" s="147">
        <f>D13*100/D10-100</f>
        <v>19.980538636006614</v>
      </c>
      <c r="E18" s="147">
        <f>E13*100/E10-100</f>
        <v>20.532125189574387</v>
      </c>
      <c r="F18" s="127"/>
      <c r="G18" s="140"/>
    </row>
    <row r="19" spans="1:7" ht="15">
      <c r="A19" s="114"/>
      <c r="B19" s="115"/>
      <c r="C19" s="115"/>
      <c r="D19" s="115"/>
      <c r="E19" s="115"/>
      <c r="F19" s="116"/>
      <c r="G19" s="115"/>
    </row>
    <row r="21" spans="1:7" ht="12.75">
      <c r="A21" s="56"/>
      <c r="B21" s="56"/>
      <c r="C21" s="56"/>
      <c r="D21" s="56"/>
      <c r="E21" s="56"/>
      <c r="F21" s="56"/>
      <c r="G21" s="56"/>
    </row>
    <row r="22" spans="6:7" ht="12.75">
      <c r="F22" s="56"/>
      <c r="G22" s="56"/>
    </row>
    <row r="23" spans="6:7" ht="12.75">
      <c r="F23" s="56"/>
      <c r="G23" s="56"/>
    </row>
    <row r="24" spans="2:9" ht="15.75">
      <c r="B24" s="57"/>
      <c r="C24" s="57"/>
      <c r="F24" s="66"/>
      <c r="G24" s="66"/>
      <c r="H24" s="66"/>
      <c r="I24" s="66"/>
    </row>
    <row r="25" spans="6:9" ht="12.75">
      <c r="F25" s="66"/>
      <c r="G25" s="66"/>
      <c r="H25" s="66"/>
      <c r="I25" s="66"/>
    </row>
    <row r="26" spans="6:9" ht="12.75">
      <c r="F26" s="66"/>
      <c r="G26" s="72"/>
      <c r="H26" s="73"/>
      <c r="I26" s="66"/>
    </row>
    <row r="27" spans="6:9" ht="12.75">
      <c r="F27" s="66"/>
      <c r="G27" s="66"/>
      <c r="H27" s="66"/>
      <c r="I27" s="66"/>
    </row>
    <row r="28" spans="6:9" ht="12.75">
      <c r="F28" s="66"/>
      <c r="G28" s="66"/>
      <c r="H28" s="74"/>
      <c r="I28" s="66"/>
    </row>
    <row r="29" spans="6:9" ht="12.75">
      <c r="F29" s="66"/>
      <c r="G29" s="66"/>
      <c r="H29" s="66"/>
      <c r="I29" s="66"/>
    </row>
    <row r="30" spans="6:9" ht="12.75">
      <c r="F30" s="66"/>
      <c r="G30" s="66"/>
      <c r="H30" s="66"/>
      <c r="I30" s="66"/>
    </row>
    <row r="31" spans="6:9" ht="12.75">
      <c r="F31" s="66"/>
      <c r="G31" s="66"/>
      <c r="H31" s="66"/>
      <c r="I31" s="66"/>
    </row>
    <row r="32" spans="6:9" ht="12.75">
      <c r="F32" s="66"/>
      <c r="G32" s="66"/>
      <c r="H32" s="66"/>
      <c r="I32" s="66"/>
    </row>
    <row r="33" spans="6:9" ht="12.75">
      <c r="F33" s="66"/>
      <c r="G33" s="66"/>
      <c r="H33" s="66"/>
      <c r="I33" s="66"/>
    </row>
    <row r="34" spans="6:9" ht="12.75">
      <c r="F34" s="66"/>
      <c r="G34" s="66"/>
      <c r="H34" s="66"/>
      <c r="I34" s="66"/>
    </row>
    <row r="35" spans="6:9" ht="12.75">
      <c r="F35" s="66"/>
      <c r="G35" s="66"/>
      <c r="H35" s="66"/>
      <c r="I35" s="66"/>
    </row>
    <row r="36" spans="6:9" ht="12.75">
      <c r="F36" s="66"/>
      <c r="G36" s="66"/>
      <c r="H36" s="66"/>
      <c r="I36" s="66"/>
    </row>
    <row r="37" spans="6:9" ht="12.75">
      <c r="F37" s="66"/>
      <c r="G37" s="66"/>
      <c r="H37" s="66"/>
      <c r="I37" s="66"/>
    </row>
    <row r="38" spans="6:9" ht="12.75">
      <c r="F38" s="66"/>
      <c r="G38" s="66"/>
      <c r="H38" s="66"/>
      <c r="I38" s="66"/>
    </row>
    <row r="39" spans="6:10" ht="12.75">
      <c r="F39" s="66"/>
      <c r="G39" s="66"/>
      <c r="H39" s="66"/>
      <c r="I39" s="66"/>
      <c r="J39" s="75"/>
    </row>
    <row r="40" spans="6:10" ht="12.75">
      <c r="F40" s="66"/>
      <c r="G40" s="66"/>
      <c r="H40" s="66"/>
      <c r="I40" s="66"/>
      <c r="J40" s="75"/>
    </row>
    <row r="41" spans="6:9" ht="12.75">
      <c r="F41" s="66"/>
      <c r="G41" s="66"/>
      <c r="H41" s="66"/>
      <c r="I41" s="66"/>
    </row>
    <row r="42" spans="6:9" ht="12.75">
      <c r="F42" s="66"/>
      <c r="G42" s="66"/>
      <c r="H42" s="66"/>
      <c r="I42" s="66"/>
    </row>
    <row r="43" spans="6:9" ht="12.75">
      <c r="F43" s="66"/>
      <c r="G43" s="66"/>
      <c r="H43" s="66"/>
      <c r="I43" s="66"/>
    </row>
    <row r="44" spans="6:9" ht="12.75">
      <c r="F44" s="66"/>
      <c r="G44" s="66"/>
      <c r="H44" s="66"/>
      <c r="I44" s="66"/>
    </row>
    <row r="45" spans="6:9" ht="12.75">
      <c r="F45" s="66"/>
      <c r="G45" s="66"/>
      <c r="H45" s="66"/>
      <c r="I45" s="66"/>
    </row>
    <row r="46" spans="6:9" ht="12.75">
      <c r="F46" s="66"/>
      <c r="G46" s="66"/>
      <c r="H46" s="66"/>
      <c r="I46" s="66"/>
    </row>
    <row r="47" spans="6:9" ht="12.75">
      <c r="F47" s="66"/>
      <c r="G47" s="66"/>
      <c r="H47" s="66"/>
      <c r="I47" s="66"/>
    </row>
    <row r="48" spans="6:9" ht="12.75">
      <c r="F48" s="66"/>
      <c r="G48" s="66"/>
      <c r="H48" s="66"/>
      <c r="I48" s="66"/>
    </row>
    <row r="49" spans="6:9" ht="12.75">
      <c r="F49" s="66"/>
      <c r="G49" s="66"/>
      <c r="H49" s="66"/>
      <c r="I49" s="66"/>
    </row>
    <row r="50" spans="6:9" ht="12.75">
      <c r="F50" s="66"/>
      <c r="G50" s="66"/>
      <c r="H50" s="66"/>
      <c r="I50" s="66"/>
    </row>
    <row r="51" spans="6:9" ht="12.75">
      <c r="F51" s="66"/>
      <c r="G51" s="66"/>
      <c r="H51" s="66"/>
      <c r="I51" s="66"/>
    </row>
    <row r="52" spans="6:9" ht="12.75">
      <c r="F52" s="66"/>
      <c r="G52" s="66"/>
      <c r="H52" s="66"/>
      <c r="I52" s="66"/>
    </row>
    <row r="53" spans="6:9" ht="12.75">
      <c r="F53" s="66"/>
      <c r="G53" s="66"/>
      <c r="H53" s="66"/>
      <c r="I53" s="66"/>
    </row>
    <row r="54" spans="6:9" ht="12.75">
      <c r="F54" s="66"/>
      <c r="G54" s="66"/>
      <c r="H54" s="66"/>
      <c r="I54" s="66"/>
    </row>
    <row r="55" spans="6:9" ht="12.75">
      <c r="F55" s="66"/>
      <c r="G55" s="66"/>
      <c r="H55" s="66"/>
      <c r="I55" s="66"/>
    </row>
    <row r="56" spans="6:9" ht="12.75">
      <c r="F56" s="66"/>
      <c r="G56" s="66"/>
      <c r="H56" s="66"/>
      <c r="I56" s="66"/>
    </row>
    <row r="57" spans="6:9" ht="12.75">
      <c r="F57" s="66"/>
      <c r="G57" s="66"/>
      <c r="H57" s="66"/>
      <c r="I57" s="66"/>
    </row>
    <row r="58" spans="6:9" ht="12.75">
      <c r="F58" s="66"/>
      <c r="G58" s="66"/>
      <c r="H58" s="66"/>
      <c r="I58" s="66"/>
    </row>
    <row r="59" spans="6:9" ht="12.75">
      <c r="F59" s="66"/>
      <c r="G59" s="66"/>
      <c r="H59" s="66"/>
      <c r="I59" s="66"/>
    </row>
    <row r="60" spans="6:9" ht="12.75">
      <c r="F60" s="66"/>
      <c r="G60" s="66"/>
      <c r="H60" s="66"/>
      <c r="I60" s="66"/>
    </row>
    <row r="61" spans="6:9" ht="12.75">
      <c r="F61" s="66"/>
      <c r="G61" s="66"/>
      <c r="H61" s="66"/>
      <c r="I61" s="66"/>
    </row>
    <row r="62" spans="6:9" ht="12.75">
      <c r="F62" s="66"/>
      <c r="G62" s="66"/>
      <c r="H62" s="66"/>
      <c r="I62" s="66"/>
    </row>
    <row r="63" spans="6:9" ht="12.75">
      <c r="F63" s="66"/>
      <c r="G63" s="66"/>
      <c r="H63" s="66"/>
      <c r="I63" s="66"/>
    </row>
    <row r="64" spans="6:9" ht="12.75">
      <c r="F64" s="66"/>
      <c r="G64" s="66"/>
      <c r="H64" s="66"/>
      <c r="I64" s="66"/>
    </row>
    <row r="65" spans="6:9" ht="12.75">
      <c r="F65" s="66"/>
      <c r="G65" s="66"/>
      <c r="H65" s="66"/>
      <c r="I65" s="66"/>
    </row>
    <row r="66" spans="6:9" ht="12.75">
      <c r="F66" s="66"/>
      <c r="G66" s="66"/>
      <c r="H66" s="66"/>
      <c r="I66" s="66"/>
    </row>
    <row r="67" spans="6:9" ht="12.75">
      <c r="F67" s="66"/>
      <c r="G67" s="66"/>
      <c r="H67" s="66"/>
      <c r="I67" s="66"/>
    </row>
    <row r="68" spans="6:9" ht="12.75">
      <c r="F68" s="66"/>
      <c r="G68" s="66"/>
      <c r="H68" s="66"/>
      <c r="I68" s="66"/>
    </row>
    <row r="69" spans="6:9" ht="12.75">
      <c r="F69" s="66"/>
      <c r="G69" s="66"/>
      <c r="H69" s="66"/>
      <c r="I69" s="66"/>
    </row>
    <row r="70" spans="6:9" ht="12.75">
      <c r="F70" s="66"/>
      <c r="G70" s="66"/>
      <c r="H70" s="66"/>
      <c r="I70" s="66"/>
    </row>
    <row r="71" spans="6:9" ht="12.75">
      <c r="F71" s="66"/>
      <c r="G71" s="66"/>
      <c r="H71" s="66"/>
      <c r="I71" s="66"/>
    </row>
    <row r="72" spans="6:9" ht="12.75">
      <c r="F72" s="66"/>
      <c r="G72" s="66"/>
      <c r="H72" s="66"/>
      <c r="I72" s="66"/>
    </row>
    <row r="73" spans="6:9" ht="12.75">
      <c r="F73" s="66"/>
      <c r="G73" s="66"/>
      <c r="H73" s="66"/>
      <c r="I73" s="66"/>
    </row>
    <row r="74" spans="6:9" ht="12.75">
      <c r="F74" s="66"/>
      <c r="G74" s="66"/>
      <c r="H74" s="66"/>
      <c r="I74" s="66"/>
    </row>
    <row r="75" spans="6:9" ht="12.75">
      <c r="F75" s="66"/>
      <c r="G75" s="66"/>
      <c r="H75" s="66"/>
      <c r="I75" s="66"/>
    </row>
    <row r="76" spans="6:9" ht="12.75">
      <c r="F76" s="66"/>
      <c r="G76" s="66"/>
      <c r="H76" s="66"/>
      <c r="I76" s="66"/>
    </row>
    <row r="77" spans="6:9" ht="12.75">
      <c r="F77" s="66"/>
      <c r="G77" s="66"/>
      <c r="H77" s="66"/>
      <c r="I77" s="66"/>
    </row>
    <row r="78" spans="6:9" ht="12.75">
      <c r="F78" s="66"/>
      <c r="G78" s="66"/>
      <c r="H78" s="66"/>
      <c r="I78" s="66"/>
    </row>
    <row r="79" spans="6:9" ht="12.75">
      <c r="F79" s="66"/>
      <c r="G79" s="66"/>
      <c r="H79" s="66"/>
      <c r="I79" s="66"/>
    </row>
    <row r="80" spans="6:9" ht="12.75">
      <c r="F80" s="66"/>
      <c r="G80" s="66"/>
      <c r="H80" s="66"/>
      <c r="I80" s="66"/>
    </row>
    <row r="81" spans="6:9" ht="12.75">
      <c r="F81" s="66"/>
      <c r="G81" s="66"/>
      <c r="H81" s="66"/>
      <c r="I81" s="66"/>
    </row>
    <row r="82" spans="6:9" ht="12.75">
      <c r="F82" s="66"/>
      <c r="G82" s="66"/>
      <c r="H82" s="66"/>
      <c r="I82" s="66"/>
    </row>
    <row r="83" spans="6:9" ht="12.75">
      <c r="F83" s="66"/>
      <c r="G83" s="66"/>
      <c r="H83" s="66"/>
      <c r="I83" s="66"/>
    </row>
    <row r="84" spans="6:9" ht="12.75">
      <c r="F84" s="66"/>
      <c r="G84" s="66"/>
      <c r="H84" s="66"/>
      <c r="I84" s="66"/>
    </row>
    <row r="85" spans="6:9" ht="12.75">
      <c r="F85" s="66"/>
      <c r="G85" s="66"/>
      <c r="H85" s="66"/>
      <c r="I85" s="66"/>
    </row>
    <row r="86" spans="6:9" ht="12.75">
      <c r="F86" s="66"/>
      <c r="G86" s="66"/>
      <c r="H86" s="66"/>
      <c r="I86" s="66"/>
    </row>
    <row r="87" spans="6:9" ht="12.75">
      <c r="F87" s="66"/>
      <c r="G87" s="66"/>
      <c r="H87" s="66"/>
      <c r="I87" s="66"/>
    </row>
    <row r="88" spans="6:9" ht="12.75">
      <c r="F88" s="70"/>
      <c r="G88" s="66"/>
      <c r="H88" s="66"/>
      <c r="I88" s="66"/>
    </row>
    <row r="89" spans="6:9" ht="12.75">
      <c r="F89" s="66"/>
      <c r="G89" s="66"/>
      <c r="H89" s="66"/>
      <c r="I89" s="66"/>
    </row>
    <row r="90" spans="6:9" ht="12.75">
      <c r="F90" s="66"/>
      <c r="G90" s="66"/>
      <c r="H90" s="66"/>
      <c r="I90" s="66"/>
    </row>
    <row r="91" spans="6:9" ht="12.75">
      <c r="F91" s="66"/>
      <c r="G91" s="66"/>
      <c r="H91" s="66"/>
      <c r="I91" s="66"/>
    </row>
    <row r="92" spans="6:9" ht="12.75">
      <c r="F92" s="66"/>
      <c r="G92" s="66"/>
      <c r="H92" s="66"/>
      <c r="I92" s="66"/>
    </row>
    <row r="93" spans="6:9" ht="12.75">
      <c r="F93" s="66"/>
      <c r="G93" s="66"/>
      <c r="H93" s="66"/>
      <c r="I93" s="66"/>
    </row>
    <row r="94" spans="6:9" ht="12.75">
      <c r="F94" s="66"/>
      <c r="G94" s="66"/>
      <c r="H94" s="66"/>
      <c r="I94" s="66"/>
    </row>
    <row r="95" spans="6:9" ht="12.75">
      <c r="F95" s="66"/>
      <c r="G95" s="66"/>
      <c r="H95" s="66"/>
      <c r="I95" s="66"/>
    </row>
    <row r="96" spans="6:9" ht="12.75">
      <c r="F96" s="66"/>
      <c r="G96" s="66"/>
      <c r="H96" s="66"/>
      <c r="I96" s="66"/>
    </row>
    <row r="97" spans="6:9" ht="12.75">
      <c r="F97" s="66"/>
      <c r="G97" s="66"/>
      <c r="H97" s="66"/>
      <c r="I97" s="66"/>
    </row>
    <row r="98" spans="6:9" ht="12.75">
      <c r="F98" s="66"/>
      <c r="G98" s="66"/>
      <c r="H98" s="66"/>
      <c r="I98" s="66"/>
    </row>
    <row r="99" spans="6:9" ht="12.75">
      <c r="F99" s="66"/>
      <c r="G99" s="66"/>
      <c r="H99" s="66"/>
      <c r="I99" s="66"/>
    </row>
    <row r="100" spans="6:9" ht="12.75">
      <c r="F100" s="66"/>
      <c r="G100" s="66"/>
      <c r="H100" s="66"/>
      <c r="I100" s="66"/>
    </row>
    <row r="101" spans="6:9" ht="12.75">
      <c r="F101" s="66"/>
      <c r="G101" s="66"/>
      <c r="H101" s="66"/>
      <c r="I101" s="66"/>
    </row>
    <row r="102" spans="6:9" ht="12.75">
      <c r="F102" s="66"/>
      <c r="G102" s="66"/>
      <c r="H102" s="66"/>
      <c r="I102" s="66"/>
    </row>
    <row r="103" spans="6:9" ht="12.75">
      <c r="F103" s="66"/>
      <c r="G103" s="66"/>
      <c r="H103" s="66"/>
      <c r="I103" s="66"/>
    </row>
    <row r="104" spans="6:9" ht="12.75">
      <c r="F104" s="66"/>
      <c r="G104" s="66"/>
      <c r="H104" s="66"/>
      <c r="I104" s="66"/>
    </row>
    <row r="105" spans="6:9" ht="12.75">
      <c r="F105" s="66"/>
      <c r="G105" s="66"/>
      <c r="H105" s="66"/>
      <c r="I105" s="66"/>
    </row>
    <row r="106" spans="6:9" ht="12.75">
      <c r="F106" s="66"/>
      <c r="G106" s="66"/>
      <c r="H106" s="66"/>
      <c r="I106" s="66"/>
    </row>
    <row r="107" spans="6:9" ht="12.75">
      <c r="F107" s="66"/>
      <c r="G107" s="66"/>
      <c r="H107" s="66"/>
      <c r="I107" s="66"/>
    </row>
    <row r="108" spans="6:9" ht="12.75">
      <c r="F108" s="66"/>
      <c r="G108" s="66"/>
      <c r="H108" s="66"/>
      <c r="I108" s="66"/>
    </row>
    <row r="109" spans="6:9" ht="12.75">
      <c r="F109" s="66"/>
      <c r="G109" s="66"/>
      <c r="H109" s="66"/>
      <c r="I109" s="66"/>
    </row>
    <row r="110" spans="6:9" ht="12.75">
      <c r="F110" s="66"/>
      <c r="G110" s="66"/>
      <c r="H110" s="66"/>
      <c r="I110" s="66"/>
    </row>
    <row r="111" spans="6:9" ht="12.75">
      <c r="F111" s="66"/>
      <c r="G111" s="66"/>
      <c r="H111" s="66"/>
      <c r="I111" s="66"/>
    </row>
    <row r="112" spans="6:9" ht="12.75">
      <c r="F112" s="66"/>
      <c r="G112" s="66"/>
      <c r="H112" s="66"/>
      <c r="I112" s="66"/>
    </row>
    <row r="113" spans="6:9" ht="12.75">
      <c r="F113" s="66"/>
      <c r="G113" s="66"/>
      <c r="H113" s="66"/>
      <c r="I113" s="66"/>
    </row>
    <row r="114" spans="6:9" ht="12.75">
      <c r="F114" s="66"/>
      <c r="G114" s="66"/>
      <c r="H114" s="66"/>
      <c r="I114" s="66"/>
    </row>
    <row r="115" spans="6:9" ht="12.75">
      <c r="F115" s="66"/>
      <c r="G115" s="66"/>
      <c r="H115" s="66"/>
      <c r="I115" s="66"/>
    </row>
    <row r="116" spans="6:9" ht="12.75">
      <c r="F116" s="66"/>
      <c r="G116" s="66"/>
      <c r="H116" s="66"/>
      <c r="I116" s="66"/>
    </row>
    <row r="117" spans="6:9" ht="12.75">
      <c r="F117" s="66"/>
      <c r="G117" s="66"/>
      <c r="H117" s="66"/>
      <c r="I117" s="66"/>
    </row>
    <row r="118" spans="6:9" ht="12.75">
      <c r="F118" s="66"/>
      <c r="G118" s="66"/>
      <c r="H118" s="66"/>
      <c r="I118" s="66"/>
    </row>
    <row r="119" spans="6:9" ht="12.75">
      <c r="F119" s="66"/>
      <c r="G119" s="66"/>
      <c r="H119" s="66"/>
      <c r="I119" s="66"/>
    </row>
    <row r="120" spans="6:9" ht="12.75">
      <c r="F120" s="66"/>
      <c r="G120" s="66"/>
      <c r="H120" s="66"/>
      <c r="I120" s="66"/>
    </row>
    <row r="121" spans="6:9" ht="12.75">
      <c r="F121" s="66"/>
      <c r="G121" s="66"/>
      <c r="H121" s="66"/>
      <c r="I121" s="66"/>
    </row>
    <row r="122" spans="6:9" ht="12.75">
      <c r="F122" s="66"/>
      <c r="G122" s="66"/>
      <c r="H122" s="66"/>
      <c r="I122" s="66"/>
    </row>
    <row r="123" spans="6:9" ht="12.75">
      <c r="F123" s="66"/>
      <c r="G123" s="66"/>
      <c r="H123" s="66"/>
      <c r="I123" s="66"/>
    </row>
    <row r="124" spans="6:9" ht="12.75">
      <c r="F124" s="66"/>
      <c r="G124" s="66"/>
      <c r="H124" s="66"/>
      <c r="I124" s="66"/>
    </row>
    <row r="125" spans="6:9" ht="12.75">
      <c r="F125" s="66"/>
      <c r="G125" s="66"/>
      <c r="H125" s="66"/>
      <c r="I125" s="66"/>
    </row>
    <row r="126" spans="6:9" ht="12.75">
      <c r="F126" s="66"/>
      <c r="G126" s="66"/>
      <c r="H126" s="66"/>
      <c r="I126" s="66"/>
    </row>
    <row r="127" spans="6:9" ht="16.5" customHeight="1">
      <c r="F127" s="66"/>
      <c r="G127" s="66"/>
      <c r="H127" s="66"/>
      <c r="I127" s="66"/>
    </row>
    <row r="128" spans="6:9" ht="12.75">
      <c r="F128" s="66"/>
      <c r="G128" s="66"/>
      <c r="H128" s="66"/>
      <c r="I128" s="66"/>
    </row>
    <row r="129" spans="6:9" ht="12.75">
      <c r="F129" s="66"/>
      <c r="G129" s="66"/>
      <c r="H129" s="74"/>
      <c r="I129" s="66"/>
    </row>
    <row r="130" spans="6:9" ht="12.75">
      <c r="F130" s="66"/>
      <c r="G130" s="66"/>
      <c r="H130" s="66"/>
      <c r="I130" s="66"/>
    </row>
    <row r="131" spans="6:9" ht="12.75">
      <c r="F131" s="66"/>
      <c r="G131" s="66"/>
      <c r="H131" s="66"/>
      <c r="I131" s="66"/>
    </row>
    <row r="132" spans="6:9" ht="12.75">
      <c r="F132" s="66"/>
      <c r="G132" s="66"/>
      <c r="H132" s="66"/>
      <c r="I132" s="66"/>
    </row>
    <row r="133" spans="6:9" ht="12.75">
      <c r="F133" s="66"/>
      <c r="G133" s="66"/>
      <c r="H133" s="66"/>
      <c r="I133" s="66"/>
    </row>
    <row r="134" spans="6:9" ht="12.75">
      <c r="F134" s="66"/>
      <c r="G134" s="66"/>
      <c r="H134" s="66"/>
      <c r="I134" s="66"/>
    </row>
    <row r="135" spans="6:9" ht="12.75">
      <c r="F135" s="66"/>
      <c r="G135" s="66"/>
      <c r="H135" s="66"/>
      <c r="I135" s="66"/>
    </row>
    <row r="136" spans="6:9" ht="12.75">
      <c r="F136" s="66"/>
      <c r="G136" s="66"/>
      <c r="H136" s="66"/>
      <c r="I136" s="66"/>
    </row>
    <row r="137" spans="6:9" ht="12.75">
      <c r="F137" s="66"/>
      <c r="G137" s="66"/>
      <c r="H137" s="66"/>
      <c r="I137" s="66"/>
    </row>
    <row r="138" spans="6:9" ht="12.75">
      <c r="F138" s="66"/>
      <c r="G138" s="66"/>
      <c r="H138" s="66"/>
      <c r="I138" s="66"/>
    </row>
    <row r="139" spans="6:9" ht="12.75">
      <c r="F139" s="66"/>
      <c r="G139" s="66"/>
      <c r="H139" s="66"/>
      <c r="I139" s="66"/>
    </row>
    <row r="140" spans="6:9" ht="12.75">
      <c r="F140" s="66"/>
      <c r="G140" s="66"/>
      <c r="H140" s="66"/>
      <c r="I140" s="66"/>
    </row>
    <row r="141" spans="6:9" ht="12.75">
      <c r="F141" s="66"/>
      <c r="G141" s="66"/>
      <c r="H141" s="66"/>
      <c r="I141" s="66"/>
    </row>
    <row r="142" spans="6:7" ht="12.75">
      <c r="F142" s="56"/>
      <c r="G142" s="56"/>
    </row>
    <row r="143" spans="6:7" ht="12.75">
      <c r="F143" s="56"/>
      <c r="G143" s="56"/>
    </row>
    <row r="144" spans="6:7" ht="12.75">
      <c r="F144" s="56"/>
      <c r="G144" s="56"/>
    </row>
    <row r="145" spans="6:7" ht="12.75">
      <c r="F145" s="56"/>
      <c r="G145" s="56"/>
    </row>
    <row r="146" spans="6:7" ht="12.75">
      <c r="F146" s="56"/>
      <c r="G146" s="56"/>
    </row>
    <row r="147" spans="6:7" ht="12.75">
      <c r="F147" s="56"/>
      <c r="G147" s="56"/>
    </row>
    <row r="148" spans="6:7" ht="12.75">
      <c r="F148" s="56"/>
      <c r="G148" s="56"/>
    </row>
    <row r="149" spans="6:7" ht="12.75">
      <c r="F149" s="56"/>
      <c r="G149" s="56"/>
    </row>
    <row r="150" spans="6:7" ht="12.75">
      <c r="F150" s="56"/>
      <c r="G150" s="56"/>
    </row>
    <row r="151" spans="6:7" ht="12.75">
      <c r="F151" s="56"/>
      <c r="G151" s="56"/>
    </row>
    <row r="152" spans="6:7" ht="12.75">
      <c r="F152" s="56"/>
      <c r="G152" s="56"/>
    </row>
    <row r="153" spans="6:7" ht="12.75">
      <c r="F153" s="56"/>
      <c r="G153" s="56"/>
    </row>
    <row r="154" spans="6:7" ht="12.75">
      <c r="F154" s="56"/>
      <c r="G154" s="56"/>
    </row>
    <row r="155" spans="6:7" ht="12.75">
      <c r="F155" s="56"/>
      <c r="G155" s="56"/>
    </row>
    <row r="156" spans="6:7" ht="12.75">
      <c r="F156" s="56"/>
      <c r="G156" s="56"/>
    </row>
    <row r="157" spans="6:7" ht="12.75">
      <c r="F157" s="56"/>
      <c r="G157" s="56"/>
    </row>
    <row r="158" spans="6:7" ht="12.75">
      <c r="F158" s="56"/>
      <c r="G158" s="56"/>
    </row>
    <row r="159" spans="6:7" ht="12.75">
      <c r="F159" s="56"/>
      <c r="G159" s="56"/>
    </row>
    <row r="160" spans="6:7" ht="12.75">
      <c r="F160" s="56"/>
      <c r="G160" s="56"/>
    </row>
    <row r="161" spans="6:7" ht="12.75">
      <c r="F161" s="56"/>
      <c r="G161" s="56"/>
    </row>
    <row r="162" spans="6:7" ht="12.75">
      <c r="F162" s="56"/>
      <c r="G162" s="56"/>
    </row>
    <row r="163" spans="6:7" ht="12.75">
      <c r="F163" s="56"/>
      <c r="G163" s="56"/>
    </row>
    <row r="164" spans="6:7" ht="12.75">
      <c r="F164" s="56"/>
      <c r="G164" s="56"/>
    </row>
    <row r="165" spans="6:7" ht="12.75">
      <c r="F165" s="56"/>
      <c r="G165" s="56"/>
    </row>
    <row r="166" spans="6:7" ht="12.75">
      <c r="F166" s="56"/>
      <c r="G166" s="56"/>
    </row>
    <row r="167" spans="6:7" ht="12.75">
      <c r="F167" s="56"/>
      <c r="G167" s="56"/>
    </row>
    <row r="168" spans="6:7" ht="12.75">
      <c r="F168" s="56"/>
      <c r="G168" s="56"/>
    </row>
    <row r="169" spans="6:7" ht="12.75">
      <c r="F169" s="56"/>
      <c r="G169" s="56"/>
    </row>
    <row r="170" spans="6:7" ht="12.75">
      <c r="F170" s="56"/>
      <c r="G170" s="56"/>
    </row>
    <row r="171" spans="6:7" ht="24.75" customHeight="1">
      <c r="F171" s="56"/>
      <c r="G171" s="56"/>
    </row>
    <row r="172" spans="6:7" ht="12.75">
      <c r="F172" s="56"/>
      <c r="G172" s="56"/>
    </row>
    <row r="173" spans="6:7" ht="12.75">
      <c r="F173" s="56"/>
      <c r="G173" s="56"/>
    </row>
    <row r="174" spans="6:7" ht="12.75">
      <c r="F174" s="56"/>
      <c r="G174" s="56"/>
    </row>
    <row r="175" spans="6:7" ht="12.75">
      <c r="F175" s="56"/>
      <c r="G175" s="56"/>
    </row>
    <row r="176" spans="6:7" ht="12.75">
      <c r="F176" s="56"/>
      <c r="G176" s="56"/>
    </row>
    <row r="177" spans="6:7" ht="12.75">
      <c r="F177" s="56"/>
      <c r="G177" s="56"/>
    </row>
    <row r="178" spans="6:7" ht="12.75">
      <c r="F178" s="56"/>
      <c r="G178" s="56"/>
    </row>
    <row r="179" spans="6:7" ht="12.75">
      <c r="F179" s="56"/>
      <c r="G179" s="56"/>
    </row>
    <row r="180" spans="1:7" ht="12.75">
      <c r="A180" s="56"/>
      <c r="B180" s="56"/>
      <c r="C180" s="56"/>
      <c r="D180" s="56"/>
      <c r="E180" s="56"/>
      <c r="F180" s="56"/>
      <c r="G180" s="56"/>
    </row>
    <row r="181" spans="1:7" ht="12.75">
      <c r="A181" s="56"/>
      <c r="B181" s="56"/>
      <c r="C181" s="56"/>
      <c r="D181" s="56"/>
      <c r="E181" s="56"/>
      <c r="F181" s="56"/>
      <c r="G181" s="56"/>
    </row>
    <row r="182" spans="1:7" ht="12.75">
      <c r="A182" s="56"/>
      <c r="B182" s="56"/>
      <c r="C182" s="56"/>
      <c r="D182" s="56"/>
      <c r="E182" s="56"/>
      <c r="F182" s="56"/>
      <c r="G182" s="56"/>
    </row>
    <row r="183" spans="1:7" ht="12.75">
      <c r="A183" s="56"/>
      <c r="B183" s="56"/>
      <c r="C183" s="56"/>
      <c r="D183" s="56"/>
      <c r="E183" s="56"/>
      <c r="F183" s="56"/>
      <c r="G183" s="56"/>
    </row>
    <row r="184" spans="1:7" ht="12.75">
      <c r="A184" s="56"/>
      <c r="B184" s="56"/>
      <c r="C184" s="56"/>
      <c r="D184" s="56"/>
      <c r="E184" s="56"/>
      <c r="F184" s="56"/>
      <c r="G184" s="56"/>
    </row>
    <row r="185" spans="1:7" ht="12.75">
      <c r="A185" s="56"/>
      <c r="B185" s="56"/>
      <c r="C185" s="56"/>
      <c r="D185" s="56"/>
      <c r="E185" s="56"/>
      <c r="F185" s="56"/>
      <c r="G185" s="56"/>
    </row>
    <row r="186" spans="1:7" ht="12.75">
      <c r="A186" s="56"/>
      <c r="B186" s="56"/>
      <c r="C186" s="56"/>
      <c r="D186" s="56"/>
      <c r="E186" s="56"/>
      <c r="F186" s="56"/>
      <c r="G186" s="56"/>
    </row>
    <row r="187" spans="1:7" ht="12.75">
      <c r="A187" s="56"/>
      <c r="B187" s="56"/>
      <c r="C187" s="56"/>
      <c r="D187" s="56"/>
      <c r="E187" s="56"/>
      <c r="F187" s="56"/>
      <c r="G187" s="56"/>
    </row>
    <row r="188" spans="1:7" ht="12.75">
      <c r="A188" s="56"/>
      <c r="B188" s="56"/>
      <c r="C188" s="56"/>
      <c r="D188" s="56"/>
      <c r="E188" s="56"/>
      <c r="F188" s="56"/>
      <c r="G188" s="56"/>
    </row>
    <row r="189" spans="1:7" ht="12.75">
      <c r="A189" s="56"/>
      <c r="B189" s="56"/>
      <c r="C189" s="56"/>
      <c r="D189" s="56"/>
      <c r="E189" s="56"/>
      <c r="F189" s="56"/>
      <c r="G189" s="56"/>
    </row>
    <row r="190" spans="1:7" ht="12.75">
      <c r="A190" s="56"/>
      <c r="B190" s="56"/>
      <c r="C190" s="56"/>
      <c r="D190" s="56"/>
      <c r="E190" s="56"/>
      <c r="F190" s="56"/>
      <c r="G190" s="56"/>
    </row>
    <row r="191" spans="1:7" ht="12.75">
      <c r="A191" s="56"/>
      <c r="B191" s="56"/>
      <c r="C191" s="56"/>
      <c r="D191" s="56"/>
      <c r="E191" s="56"/>
      <c r="F191" s="56"/>
      <c r="G191" s="56"/>
    </row>
    <row r="192" spans="1:7" ht="12.75">
      <c r="A192" s="56"/>
      <c r="B192" s="56"/>
      <c r="C192" s="56"/>
      <c r="D192" s="56"/>
      <c r="E192" s="56"/>
      <c r="F192" s="56"/>
      <c r="G192" s="56"/>
    </row>
    <row r="193" spans="1:7" ht="12.75">
      <c r="A193" s="56"/>
      <c r="B193" s="56"/>
      <c r="C193" s="56"/>
      <c r="D193" s="56"/>
      <c r="E193" s="56"/>
      <c r="F193" s="56"/>
      <c r="G193" s="56"/>
    </row>
    <row r="194" spans="1:7" ht="12.75">
      <c r="A194" s="56"/>
      <c r="B194" s="56"/>
      <c r="C194" s="56"/>
      <c r="D194" s="56"/>
      <c r="E194" s="56"/>
      <c r="F194" s="56"/>
      <c r="G194" s="56"/>
    </row>
    <row r="195" spans="1:7" ht="12.75">
      <c r="A195" s="56"/>
      <c r="B195" s="56"/>
      <c r="C195" s="56"/>
      <c r="D195" s="56"/>
      <c r="E195" s="56"/>
      <c r="F195" s="56"/>
      <c r="G195" s="56"/>
    </row>
    <row r="196" spans="1:7" ht="12.75">
      <c r="A196" s="56"/>
      <c r="B196" s="56"/>
      <c r="C196" s="56"/>
      <c r="D196" s="56"/>
      <c r="E196" s="56"/>
      <c r="F196" s="56"/>
      <c r="G196" s="56"/>
    </row>
    <row r="197" spans="1:7" ht="12.75">
      <c r="A197" s="56"/>
      <c r="B197" s="56"/>
      <c r="C197" s="56"/>
      <c r="D197" s="56"/>
      <c r="E197" s="56"/>
      <c r="F197" s="56"/>
      <c r="G197" s="56"/>
    </row>
    <row r="198" spans="1:7" ht="12.75">
      <c r="A198" s="56"/>
      <c r="B198" s="56"/>
      <c r="C198" s="56"/>
      <c r="D198" s="56"/>
      <c r="E198" s="56"/>
      <c r="F198" s="56"/>
      <c r="G198" s="56"/>
    </row>
    <row r="199" spans="1:7" ht="12.75">
      <c r="A199" s="56"/>
      <c r="B199" s="56"/>
      <c r="C199" s="56"/>
      <c r="D199" s="56"/>
      <c r="E199" s="56"/>
      <c r="F199" s="56"/>
      <c r="G199" s="56"/>
    </row>
    <row r="200" spans="1:7" ht="12.75">
      <c r="A200" s="56"/>
      <c r="B200" s="56"/>
      <c r="C200" s="56"/>
      <c r="D200" s="56"/>
      <c r="E200" s="56"/>
      <c r="F200" s="56"/>
      <c r="G200" s="56"/>
    </row>
    <row r="201" spans="1:7" ht="12.75">
      <c r="A201" s="56"/>
      <c r="B201" s="56"/>
      <c r="C201" s="56"/>
      <c r="D201" s="56"/>
      <c r="E201" s="56"/>
      <c r="F201" s="56"/>
      <c r="G201" s="56"/>
    </row>
    <row r="202" spans="1:7" ht="12.75">
      <c r="A202" s="56"/>
      <c r="B202" s="56"/>
      <c r="C202" s="56"/>
      <c r="D202" s="56"/>
      <c r="E202" s="56"/>
      <c r="F202" s="56"/>
      <c r="G202" s="56"/>
    </row>
    <row r="203" spans="1:7" ht="12.75">
      <c r="A203" s="56"/>
      <c r="B203" s="56"/>
      <c r="C203" s="56"/>
      <c r="D203" s="56"/>
      <c r="E203" s="56"/>
      <c r="F203" s="56"/>
      <c r="G203" s="56"/>
    </row>
    <row r="204" spans="1:7" ht="12.75">
      <c r="A204" s="56"/>
      <c r="B204" s="56"/>
      <c r="C204" s="56"/>
      <c r="D204" s="56"/>
      <c r="E204" s="56"/>
      <c r="F204" s="56"/>
      <c r="G204" s="56"/>
    </row>
    <row r="205" spans="1:7" ht="12.75">
      <c r="A205" s="56"/>
      <c r="B205" s="56"/>
      <c r="C205" s="56"/>
      <c r="D205" s="56"/>
      <c r="E205" s="56"/>
      <c r="F205" s="56"/>
      <c r="G205" s="56"/>
    </row>
    <row r="206" spans="1:7" ht="12.75">
      <c r="A206" s="56"/>
      <c r="B206" s="56"/>
      <c r="C206" s="56"/>
      <c r="D206" s="56"/>
      <c r="E206" s="56"/>
      <c r="F206" s="56"/>
      <c r="G206" s="56"/>
    </row>
    <row r="207" spans="1:7" ht="12.75">
      <c r="A207" s="56"/>
      <c r="B207" s="56"/>
      <c r="C207" s="56"/>
      <c r="D207" s="56"/>
      <c r="E207" s="56"/>
      <c r="F207" s="56"/>
      <c r="G207" s="56"/>
    </row>
    <row r="208" spans="1:7" ht="12.75">
      <c r="A208" s="56"/>
      <c r="B208" s="56"/>
      <c r="C208" s="56"/>
      <c r="D208" s="56"/>
      <c r="E208" s="56"/>
      <c r="F208" s="56"/>
      <c r="G208" s="56"/>
    </row>
    <row r="209" spans="1:7" ht="12.75">
      <c r="A209" s="56"/>
      <c r="B209" s="56"/>
      <c r="C209" s="56"/>
      <c r="D209" s="56"/>
      <c r="E209" s="56"/>
      <c r="F209" s="56"/>
      <c r="G209" s="56"/>
    </row>
    <row r="210" spans="1:7" ht="12.75">
      <c r="A210" s="56"/>
      <c r="B210" s="56"/>
      <c r="C210" s="56"/>
      <c r="D210" s="56"/>
      <c r="E210" s="56"/>
      <c r="F210" s="56"/>
      <c r="G210" s="56"/>
    </row>
    <row r="211" spans="1:7" ht="12.75">
      <c r="A211" s="56"/>
      <c r="B211" s="56"/>
      <c r="C211" s="56"/>
      <c r="D211" s="56"/>
      <c r="E211" s="56"/>
      <c r="F211" s="56"/>
      <c r="G211" s="56"/>
    </row>
    <row r="212" spans="1:7" ht="12.75">
      <c r="A212" s="56"/>
      <c r="B212" s="56"/>
      <c r="C212" s="56"/>
      <c r="D212" s="56"/>
      <c r="E212" s="56"/>
      <c r="F212" s="56"/>
      <c r="G212" s="56"/>
    </row>
    <row r="213" spans="1:7" ht="12.75">
      <c r="A213" s="56"/>
      <c r="B213" s="56"/>
      <c r="C213" s="56"/>
      <c r="D213" s="56"/>
      <c r="E213" s="56"/>
      <c r="F213" s="56"/>
      <c r="G213" s="56"/>
    </row>
    <row r="214" spans="1:7" ht="12.75">
      <c r="A214" s="56"/>
      <c r="B214" s="56"/>
      <c r="C214" s="56"/>
      <c r="D214" s="56"/>
      <c r="E214" s="56"/>
      <c r="F214" s="56"/>
      <c r="G214" s="56"/>
    </row>
    <row r="215" spans="1:7" ht="12.75">
      <c r="A215" s="56"/>
      <c r="B215" s="56"/>
      <c r="C215" s="56"/>
      <c r="D215" s="56"/>
      <c r="E215" s="56"/>
      <c r="F215" s="56"/>
      <c r="G215" s="56"/>
    </row>
    <row r="216" spans="1:7" ht="12.75">
      <c r="A216" s="56"/>
      <c r="B216" s="56"/>
      <c r="C216" s="56"/>
      <c r="D216" s="56"/>
      <c r="E216" s="56"/>
      <c r="F216" s="56"/>
      <c r="G216" s="56"/>
    </row>
    <row r="217" spans="1:7" ht="12.75">
      <c r="A217" s="56"/>
      <c r="B217" s="56"/>
      <c r="C217" s="56"/>
      <c r="D217" s="56"/>
      <c r="E217" s="56"/>
      <c r="F217" s="56"/>
      <c r="G217" s="56"/>
    </row>
    <row r="218" spans="1:7" ht="12.75">
      <c r="A218" s="56"/>
      <c r="B218" s="56"/>
      <c r="C218" s="56"/>
      <c r="D218" s="56"/>
      <c r="E218" s="56"/>
      <c r="F218" s="56"/>
      <c r="G218" s="56"/>
    </row>
    <row r="219" spans="1:7" ht="12.75">
      <c r="A219" s="56"/>
      <c r="B219" s="56"/>
      <c r="C219" s="56"/>
      <c r="D219" s="56"/>
      <c r="E219" s="56"/>
      <c r="F219" s="56"/>
      <c r="G219" s="56"/>
    </row>
    <row r="220" spans="1:7" ht="12.75">
      <c r="A220" s="56"/>
      <c r="B220" s="56"/>
      <c r="C220" s="56"/>
      <c r="D220" s="56"/>
      <c r="E220" s="56"/>
      <c r="F220" s="56"/>
      <c r="G220" s="56"/>
    </row>
  </sheetData>
  <sheetProtection/>
  <mergeCells count="3">
    <mergeCell ref="A1:G1"/>
    <mergeCell ref="A2:G2"/>
    <mergeCell ref="F5:G5"/>
  </mergeCells>
  <printOptions/>
  <pageMargins left="0.93" right="1.17" top="1.18" bottom="1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140625" style="2" bestFit="1" customWidth="1"/>
    <col min="2" max="2" width="39.8515625" style="2" customWidth="1"/>
    <col min="3" max="3" width="7.28125" style="2" customWidth="1"/>
    <col min="4" max="6" width="11.28125" style="2" bestFit="1" customWidth="1"/>
    <col min="7" max="7" width="11.57421875" style="2" customWidth="1"/>
    <col min="8" max="9" width="11.28125" style="2" bestFit="1" customWidth="1"/>
    <col min="10" max="10" width="12.00390625" style="2" customWidth="1"/>
    <col min="11" max="11" width="13.7109375" style="2" customWidth="1"/>
    <col min="12" max="12" width="6.28125" style="2" customWidth="1"/>
    <col min="13" max="13" width="12.7109375" style="2" customWidth="1"/>
    <col min="14" max="14" width="15.28125" style="2" customWidth="1"/>
    <col min="15" max="16384" width="9.140625" style="2" customWidth="1"/>
  </cols>
  <sheetData>
    <row r="1" spans="1:11" ht="18">
      <c r="A1" s="230" t="s">
        <v>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>
      <c r="A2" s="231" t="s">
        <v>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2:11" ht="12.75">
      <c r="B3" s="15"/>
      <c r="F3" s="3"/>
      <c r="I3" s="3" t="s">
        <v>7</v>
      </c>
      <c r="J3" s="3"/>
      <c r="K3" s="3"/>
    </row>
    <row r="4" spans="1:11" ht="12.75">
      <c r="A4" s="6"/>
      <c r="B4" s="16"/>
      <c r="C4" s="11"/>
      <c r="D4" s="232" t="s">
        <v>136</v>
      </c>
      <c r="E4" s="233"/>
      <c r="F4" s="234" t="s">
        <v>125</v>
      </c>
      <c r="G4" s="234"/>
      <c r="H4" s="234" t="s">
        <v>135</v>
      </c>
      <c r="I4" s="234"/>
      <c r="J4" s="235" t="s">
        <v>8</v>
      </c>
      <c r="K4" s="236"/>
    </row>
    <row r="5" spans="1:11" ht="12.75">
      <c r="A5" s="8" t="s">
        <v>9</v>
      </c>
      <c r="B5" s="17" t="s">
        <v>10</v>
      </c>
      <c r="C5" s="18" t="s">
        <v>11</v>
      </c>
      <c r="D5" s="65" t="s">
        <v>12</v>
      </c>
      <c r="E5" s="90" t="s">
        <v>13</v>
      </c>
      <c r="F5" s="63" t="s">
        <v>12</v>
      </c>
      <c r="G5" s="64" t="s">
        <v>13</v>
      </c>
      <c r="H5" s="63" t="s">
        <v>12</v>
      </c>
      <c r="I5" s="64" t="s">
        <v>13</v>
      </c>
      <c r="J5" s="228" t="s">
        <v>14</v>
      </c>
      <c r="K5" s="229"/>
    </row>
    <row r="6" spans="1:11" ht="12.75">
      <c r="A6" s="5"/>
      <c r="B6" s="89"/>
      <c r="C6" s="27"/>
      <c r="D6" s="83"/>
      <c r="E6" s="28"/>
      <c r="F6" s="79"/>
      <c r="G6" s="19"/>
      <c r="H6" s="79"/>
      <c r="I6" s="19"/>
      <c r="J6" s="221" t="s">
        <v>121</v>
      </c>
      <c r="K6" s="222" t="s">
        <v>133</v>
      </c>
    </row>
    <row r="7" spans="1:11" ht="12.75">
      <c r="A7" s="9">
        <v>1</v>
      </c>
      <c r="B7" s="22" t="s">
        <v>15</v>
      </c>
      <c r="C7" s="42" t="s">
        <v>16</v>
      </c>
      <c r="D7" s="23">
        <v>684455</v>
      </c>
      <c r="E7" s="24">
        <v>6001657</v>
      </c>
      <c r="F7" s="76">
        <v>528610.547</v>
      </c>
      <c r="G7" s="7">
        <v>5660340.8158</v>
      </c>
      <c r="H7" s="76">
        <v>607430.99</v>
      </c>
      <c r="I7" s="7">
        <v>7384950.147</v>
      </c>
      <c r="J7" s="20">
        <f>G7*100/E7-100</f>
        <v>-5.687032501190913</v>
      </c>
      <c r="K7" s="21">
        <f>I7*100/G7-100</f>
        <v>30.468294884046742</v>
      </c>
    </row>
    <row r="8" spans="1:11" ht="12.75">
      <c r="A8" s="9">
        <v>2</v>
      </c>
      <c r="B8" s="22" t="s">
        <v>17</v>
      </c>
      <c r="C8" s="42" t="s">
        <v>18</v>
      </c>
      <c r="D8" s="10">
        <v>13263015</v>
      </c>
      <c r="E8" s="7">
        <v>4059964</v>
      </c>
      <c r="F8" s="76">
        <v>11804470.99</v>
      </c>
      <c r="G8" s="7">
        <v>3824296.5916</v>
      </c>
      <c r="H8" s="76">
        <v>14053256.399999999</v>
      </c>
      <c r="I8" s="7">
        <v>5604905.126</v>
      </c>
      <c r="J8" s="20">
        <f aca="true" t="shared" si="0" ref="J8:J33">G8*100/E8-100</f>
        <v>-5.804667440400962</v>
      </c>
      <c r="K8" s="21">
        <f aca="true" t="shared" si="1" ref="K8:K33">I8*100/G8-100</f>
        <v>46.56041945886403</v>
      </c>
    </row>
    <row r="9" spans="1:11" ht="12.75">
      <c r="A9" s="9">
        <v>3</v>
      </c>
      <c r="B9" s="22" t="s">
        <v>19</v>
      </c>
      <c r="C9" s="42" t="s">
        <v>20</v>
      </c>
      <c r="D9" s="10">
        <v>16653950</v>
      </c>
      <c r="E9" s="7">
        <v>1039714</v>
      </c>
      <c r="F9" s="76">
        <v>16326466.590000002</v>
      </c>
      <c r="G9" s="7">
        <v>1237932.105</v>
      </c>
      <c r="H9" s="76">
        <v>14931582.52</v>
      </c>
      <c r="I9" s="7">
        <v>1392447.188</v>
      </c>
      <c r="J9" s="20">
        <f t="shared" si="0"/>
        <v>19.064675958965637</v>
      </c>
      <c r="K9" s="21">
        <f t="shared" si="1"/>
        <v>12.48170900293438</v>
      </c>
    </row>
    <row r="10" spans="1:14" ht="12.75">
      <c r="A10" s="9">
        <v>4</v>
      </c>
      <c r="B10" s="22" t="s">
        <v>21</v>
      </c>
      <c r="C10" s="42" t="s">
        <v>22</v>
      </c>
      <c r="D10" s="23">
        <v>33151322</v>
      </c>
      <c r="E10" s="24">
        <v>2677970</v>
      </c>
      <c r="F10" s="82">
        <v>21961195</v>
      </c>
      <c r="G10" s="24">
        <v>2677319.358</v>
      </c>
      <c r="H10" s="82">
        <v>17341147</v>
      </c>
      <c r="I10" s="24">
        <v>2047631.993</v>
      </c>
      <c r="J10" s="20">
        <f t="shared" si="0"/>
        <v>-0.024296089948720123</v>
      </c>
      <c r="K10" s="21">
        <f t="shared" si="1"/>
        <v>-23.519322157756562</v>
      </c>
      <c r="M10" s="182"/>
      <c r="N10" s="182"/>
    </row>
    <row r="11" spans="1:11" ht="12.75">
      <c r="A11" s="9">
        <v>5</v>
      </c>
      <c r="B11" s="22" t="s">
        <v>23</v>
      </c>
      <c r="C11" s="42" t="s">
        <v>22</v>
      </c>
      <c r="D11" s="23">
        <v>5311393</v>
      </c>
      <c r="E11" s="24">
        <v>3496733</v>
      </c>
      <c r="F11" s="82">
        <v>5102811</v>
      </c>
      <c r="G11" s="24">
        <v>3849994.604</v>
      </c>
      <c r="H11" s="82">
        <v>4913890.2</v>
      </c>
      <c r="I11" s="24">
        <v>4270371.636</v>
      </c>
      <c r="J11" s="20">
        <f t="shared" si="0"/>
        <v>10.102618758709909</v>
      </c>
      <c r="K11" s="21">
        <f t="shared" si="1"/>
        <v>10.918899251527378</v>
      </c>
    </row>
    <row r="12" spans="1:11" ht="12.75">
      <c r="A12" s="9">
        <v>6</v>
      </c>
      <c r="B12" s="22" t="s">
        <v>24</v>
      </c>
      <c r="C12" s="42" t="s">
        <v>22</v>
      </c>
      <c r="D12" s="23">
        <v>9198080</v>
      </c>
      <c r="E12" s="7">
        <v>1573651</v>
      </c>
      <c r="F12" s="76">
        <v>10708598.23</v>
      </c>
      <c r="G12" s="7">
        <v>2043220.024</v>
      </c>
      <c r="H12" s="76">
        <v>11395744.32</v>
      </c>
      <c r="I12" s="7">
        <v>2029439.243</v>
      </c>
      <c r="J12" s="20">
        <f t="shared" si="0"/>
        <v>29.83946402347155</v>
      </c>
      <c r="K12" s="21">
        <f t="shared" si="1"/>
        <v>-0.6744638775133609</v>
      </c>
    </row>
    <row r="13" spans="1:11" ht="12.75">
      <c r="A13" s="9">
        <v>7</v>
      </c>
      <c r="B13" s="22" t="s">
        <v>25</v>
      </c>
      <c r="C13" s="42" t="s">
        <v>22</v>
      </c>
      <c r="D13" s="23">
        <v>23941159</v>
      </c>
      <c r="E13" s="24">
        <v>507590</v>
      </c>
      <c r="F13" s="82">
        <v>62843363.5</v>
      </c>
      <c r="G13" s="24">
        <v>1332452.601</v>
      </c>
      <c r="H13" s="82">
        <v>20415666</v>
      </c>
      <c r="I13" s="24">
        <v>449901.416</v>
      </c>
      <c r="J13" s="20">
        <f t="shared" si="0"/>
        <v>162.50568391812288</v>
      </c>
      <c r="K13" s="21">
        <f t="shared" si="1"/>
        <v>-66.23509041429685</v>
      </c>
    </row>
    <row r="14" spans="1:11" ht="12.75">
      <c r="A14" s="9">
        <v>8</v>
      </c>
      <c r="B14" s="25" t="s">
        <v>26</v>
      </c>
      <c r="C14" s="42" t="s">
        <v>22</v>
      </c>
      <c r="D14" s="23">
        <v>2168562</v>
      </c>
      <c r="E14" s="24">
        <v>238117</v>
      </c>
      <c r="F14" s="76">
        <v>1810861.77</v>
      </c>
      <c r="G14" s="7">
        <v>146770.849</v>
      </c>
      <c r="H14" s="76">
        <v>2901825</v>
      </c>
      <c r="I14" s="7">
        <v>195484.652</v>
      </c>
      <c r="J14" s="20">
        <f t="shared" si="0"/>
        <v>-38.36187714442901</v>
      </c>
      <c r="K14" s="21">
        <f t="shared" si="1"/>
        <v>33.19038033226886</v>
      </c>
    </row>
    <row r="15" spans="1:11" ht="12.75">
      <c r="A15" s="9">
        <v>9</v>
      </c>
      <c r="B15" s="22" t="s">
        <v>27</v>
      </c>
      <c r="C15" s="42"/>
      <c r="D15" s="23"/>
      <c r="E15" s="7">
        <v>603021</v>
      </c>
      <c r="F15" s="76"/>
      <c r="G15" s="7">
        <v>601396.095</v>
      </c>
      <c r="H15" s="76"/>
      <c r="I15" s="7">
        <v>822493.171</v>
      </c>
      <c r="J15" s="20">
        <f t="shared" si="0"/>
        <v>-0.269460765047981</v>
      </c>
      <c r="K15" s="21">
        <f t="shared" si="1"/>
        <v>36.763969343698506</v>
      </c>
    </row>
    <row r="16" spans="1:11" ht="12.75">
      <c r="A16" s="9">
        <v>10</v>
      </c>
      <c r="B16" s="22" t="s">
        <v>28</v>
      </c>
      <c r="C16" s="42"/>
      <c r="D16" s="23"/>
      <c r="E16" s="7">
        <v>805371</v>
      </c>
      <c r="F16" s="76"/>
      <c r="G16" s="7">
        <v>1272946.785</v>
      </c>
      <c r="H16" s="76"/>
      <c r="I16" s="7">
        <v>1602189.916</v>
      </c>
      <c r="J16" s="20">
        <f t="shared" si="0"/>
        <v>58.05719165452939</v>
      </c>
      <c r="K16" s="21">
        <f t="shared" si="1"/>
        <v>25.864642173553236</v>
      </c>
    </row>
    <row r="17" spans="1:11" ht="12.75">
      <c r="A17" s="9">
        <v>11</v>
      </c>
      <c r="B17" s="26" t="s">
        <v>29</v>
      </c>
      <c r="C17" s="42" t="s">
        <v>22</v>
      </c>
      <c r="D17" s="23">
        <v>37400</v>
      </c>
      <c r="E17" s="7">
        <v>76851</v>
      </c>
      <c r="F17" s="76">
        <v>64202.04</v>
      </c>
      <c r="G17" s="7">
        <v>87036.6814</v>
      </c>
      <c r="H17" s="76">
        <v>42158.92</v>
      </c>
      <c r="I17" s="7">
        <v>161034.014</v>
      </c>
      <c r="J17" s="20">
        <f t="shared" si="0"/>
        <v>13.253804634942952</v>
      </c>
      <c r="K17" s="21">
        <f t="shared" si="1"/>
        <v>85.01855931285542</v>
      </c>
    </row>
    <row r="18" spans="1:11" ht="12.75">
      <c r="A18" s="9">
        <v>12</v>
      </c>
      <c r="B18" s="26" t="s">
        <v>109</v>
      </c>
      <c r="C18" s="42"/>
      <c r="D18" s="23"/>
      <c r="E18" s="7">
        <v>3072512</v>
      </c>
      <c r="F18" s="76"/>
      <c r="G18" s="7">
        <v>3806098.715</v>
      </c>
      <c r="H18" s="76"/>
      <c r="I18" s="7">
        <v>4442450.227</v>
      </c>
      <c r="J18" s="20">
        <f t="shared" si="0"/>
        <v>23.875796579476344</v>
      </c>
      <c r="K18" s="21">
        <f t="shared" si="1"/>
        <v>16.719259263878556</v>
      </c>
    </row>
    <row r="19" spans="1:14" ht="12.75">
      <c r="A19" s="9">
        <v>13</v>
      </c>
      <c r="B19" s="22" t="s">
        <v>30</v>
      </c>
      <c r="C19" s="42"/>
      <c r="D19" s="23"/>
      <c r="E19" s="24">
        <v>1085598</v>
      </c>
      <c r="F19" s="76"/>
      <c r="G19" s="24">
        <v>937448.187</v>
      </c>
      <c r="H19" s="76"/>
      <c r="I19" s="24">
        <v>1133326.622</v>
      </c>
      <c r="J19" s="20">
        <f t="shared" si="0"/>
        <v>-13.64683916145755</v>
      </c>
      <c r="K19" s="21">
        <f t="shared" si="1"/>
        <v>20.894854533437808</v>
      </c>
      <c r="N19" s="182"/>
    </row>
    <row r="20" spans="1:11" ht="12.75">
      <c r="A20" s="9">
        <v>14</v>
      </c>
      <c r="B20" s="22" t="s">
        <v>31</v>
      </c>
      <c r="C20" s="42"/>
      <c r="D20" s="10"/>
      <c r="E20" s="7">
        <v>6320684</v>
      </c>
      <c r="F20" s="76"/>
      <c r="G20" s="7">
        <v>5835538.61</v>
      </c>
      <c r="H20" s="76"/>
      <c r="I20" s="7">
        <v>6434340.909</v>
      </c>
      <c r="J20" s="20">
        <f t="shared" si="0"/>
        <v>-7.675520402538709</v>
      </c>
      <c r="K20" s="21">
        <f t="shared" si="1"/>
        <v>10.261303009354933</v>
      </c>
    </row>
    <row r="21" spans="1:11" ht="12.75">
      <c r="A21" s="9">
        <v>15</v>
      </c>
      <c r="B21" s="22" t="s">
        <v>32</v>
      </c>
      <c r="C21" s="42"/>
      <c r="D21" s="10"/>
      <c r="E21" s="7">
        <v>5217213</v>
      </c>
      <c r="F21" s="76"/>
      <c r="G21" s="7">
        <v>5399932.456</v>
      </c>
      <c r="H21" s="76"/>
      <c r="I21" s="7">
        <v>5653141.536</v>
      </c>
      <c r="J21" s="20">
        <f t="shared" si="0"/>
        <v>3.502242595807388</v>
      </c>
      <c r="K21" s="21">
        <f t="shared" si="1"/>
        <v>4.689115689190757</v>
      </c>
    </row>
    <row r="22" spans="1:11" ht="12.75">
      <c r="A22" s="9">
        <v>16</v>
      </c>
      <c r="B22" s="22" t="s">
        <v>33</v>
      </c>
      <c r="C22" s="42"/>
      <c r="D22" s="23"/>
      <c r="E22" s="24">
        <v>1908766</v>
      </c>
      <c r="F22" s="76"/>
      <c r="G22" s="7">
        <v>2179793.8591</v>
      </c>
      <c r="H22" s="76"/>
      <c r="I22" s="7">
        <v>2821450.514</v>
      </c>
      <c r="J22" s="20">
        <f t="shared" si="0"/>
        <v>14.199113935390713</v>
      </c>
      <c r="K22" s="21">
        <f t="shared" si="1"/>
        <v>29.43657503305974</v>
      </c>
    </row>
    <row r="23" spans="1:14" ht="12.75">
      <c r="A23" s="9">
        <v>17</v>
      </c>
      <c r="B23" s="25" t="s">
        <v>34</v>
      </c>
      <c r="C23" s="42"/>
      <c r="D23" s="23"/>
      <c r="E23" s="24">
        <v>2342476</v>
      </c>
      <c r="F23" s="76"/>
      <c r="G23" s="24">
        <v>2545344.964</v>
      </c>
      <c r="H23" s="76"/>
      <c r="I23" s="24">
        <v>2420062.013</v>
      </c>
      <c r="J23" s="20">
        <f t="shared" si="0"/>
        <v>8.660450053703855</v>
      </c>
      <c r="K23" s="21">
        <f t="shared" si="1"/>
        <v>-4.922042111066887</v>
      </c>
      <c r="N23" s="182"/>
    </row>
    <row r="24" spans="1:14" ht="12.75">
      <c r="A24" s="9">
        <v>18</v>
      </c>
      <c r="B24" s="25" t="s">
        <v>35</v>
      </c>
      <c r="C24" s="42"/>
      <c r="D24" s="23"/>
      <c r="E24" s="24">
        <v>568985</v>
      </c>
      <c r="F24" s="76"/>
      <c r="G24" s="24">
        <v>522188.072</v>
      </c>
      <c r="H24" s="76"/>
      <c r="I24" s="24">
        <v>521972.532</v>
      </c>
      <c r="J24" s="20">
        <f t="shared" si="0"/>
        <v>-8.224632986809851</v>
      </c>
      <c r="K24" s="21">
        <f t="shared" si="1"/>
        <v>-0.04127631624645289</v>
      </c>
      <c r="N24" s="182"/>
    </row>
    <row r="25" spans="1:14" ht="12.75">
      <c r="A25" s="9">
        <v>19</v>
      </c>
      <c r="B25" s="25" t="s">
        <v>36</v>
      </c>
      <c r="C25" s="42"/>
      <c r="D25" s="23"/>
      <c r="E25" s="24">
        <v>687616</v>
      </c>
      <c r="F25" s="76"/>
      <c r="G25" s="24">
        <v>591965.326</v>
      </c>
      <c r="H25" s="76"/>
      <c r="I25" s="24">
        <v>304963.616</v>
      </c>
      <c r="J25" s="20">
        <f t="shared" si="0"/>
        <v>-13.910478232036482</v>
      </c>
      <c r="K25" s="21">
        <f t="shared" si="1"/>
        <v>-48.482858267952004</v>
      </c>
      <c r="N25" s="182"/>
    </row>
    <row r="26" spans="1:11" ht="16.5" customHeight="1">
      <c r="A26" s="9">
        <v>20</v>
      </c>
      <c r="B26" s="22" t="s">
        <v>120</v>
      </c>
      <c r="C26" s="42"/>
      <c r="D26" s="23"/>
      <c r="E26" s="24">
        <v>397043</v>
      </c>
      <c r="F26" s="76"/>
      <c r="G26" s="7">
        <v>530318.177</v>
      </c>
      <c r="H26" s="76"/>
      <c r="I26" s="7">
        <v>590644.112</v>
      </c>
      <c r="J26" s="20">
        <f t="shared" si="0"/>
        <v>33.566937837967174</v>
      </c>
      <c r="K26" s="21">
        <f t="shared" si="1"/>
        <v>11.375422834129992</v>
      </c>
    </row>
    <row r="27" spans="1:14" ht="12.75">
      <c r="A27" s="9">
        <v>21</v>
      </c>
      <c r="B27" s="22" t="s">
        <v>37</v>
      </c>
      <c r="C27" s="42"/>
      <c r="D27" s="23"/>
      <c r="E27" s="24">
        <v>566430</v>
      </c>
      <c r="F27" s="76"/>
      <c r="G27" s="24">
        <v>549866.1659</v>
      </c>
      <c r="H27" s="76"/>
      <c r="I27" s="24">
        <v>651737.008</v>
      </c>
      <c r="J27" s="20">
        <f t="shared" si="0"/>
        <v>-2.9242508518263435</v>
      </c>
      <c r="K27" s="21">
        <f t="shared" si="1"/>
        <v>18.526479426727718</v>
      </c>
      <c r="N27" s="181"/>
    </row>
    <row r="28" spans="1:14" ht="12.75">
      <c r="A28" s="9">
        <v>22</v>
      </c>
      <c r="B28" s="22" t="s">
        <v>38</v>
      </c>
      <c r="C28" s="42"/>
      <c r="D28" s="23"/>
      <c r="E28" s="24">
        <v>226310</v>
      </c>
      <c r="F28" s="76"/>
      <c r="G28" s="24">
        <v>194111.2764</v>
      </c>
      <c r="H28" s="76"/>
      <c r="I28" s="24">
        <v>223366.068</v>
      </c>
      <c r="J28" s="20">
        <f t="shared" si="0"/>
        <v>-14.227706950642926</v>
      </c>
      <c r="K28" s="21">
        <f t="shared" si="1"/>
        <v>15.07114483123351</v>
      </c>
      <c r="N28" s="182"/>
    </row>
    <row r="29" spans="1:14" ht="38.25">
      <c r="A29" s="9">
        <v>23</v>
      </c>
      <c r="B29" s="25" t="s">
        <v>39</v>
      </c>
      <c r="C29" s="42" t="s">
        <v>22</v>
      </c>
      <c r="D29" s="23">
        <v>24544535</v>
      </c>
      <c r="E29" s="24">
        <v>2409130</v>
      </c>
      <c r="F29" s="82">
        <v>28826052</v>
      </c>
      <c r="G29" s="24">
        <v>2513504.476</v>
      </c>
      <c r="H29" s="82">
        <v>23036015.74</v>
      </c>
      <c r="I29" s="24">
        <v>2157058.809</v>
      </c>
      <c r="J29" s="20">
        <f t="shared" si="0"/>
        <v>4.332455118652774</v>
      </c>
      <c r="K29" s="21">
        <f t="shared" si="1"/>
        <v>-14.181222687426796</v>
      </c>
      <c r="M29" s="182"/>
      <c r="N29" s="182"/>
    </row>
    <row r="30" spans="1:14" ht="29.25" customHeight="1">
      <c r="A30" s="9">
        <v>24</v>
      </c>
      <c r="B30" s="25" t="s">
        <v>40</v>
      </c>
      <c r="C30" s="42" t="s">
        <v>22</v>
      </c>
      <c r="D30" s="23">
        <v>36117991</v>
      </c>
      <c r="E30" s="24">
        <v>3562484</v>
      </c>
      <c r="F30" s="82">
        <v>14217762</v>
      </c>
      <c r="G30" s="24">
        <v>1322872.192</v>
      </c>
      <c r="H30" s="82">
        <v>15480930</v>
      </c>
      <c r="I30" s="24">
        <v>1488350.934</v>
      </c>
      <c r="J30" s="20">
        <f t="shared" si="0"/>
        <v>-62.86657871305527</v>
      </c>
      <c r="K30" s="21">
        <f t="shared" si="1"/>
        <v>12.509049853850101</v>
      </c>
      <c r="M30" s="182"/>
      <c r="N30" s="182"/>
    </row>
    <row r="31" spans="1:11" ht="12.75">
      <c r="A31" s="9">
        <v>25</v>
      </c>
      <c r="B31" s="25" t="s">
        <v>41</v>
      </c>
      <c r="C31" s="42" t="s">
        <v>22</v>
      </c>
      <c r="D31" s="23">
        <v>29822341</v>
      </c>
      <c r="E31" s="24">
        <v>2459047</v>
      </c>
      <c r="F31" s="76">
        <v>32834978</v>
      </c>
      <c r="G31" s="7">
        <v>2732413.822</v>
      </c>
      <c r="H31" s="76">
        <v>25052681.73</v>
      </c>
      <c r="I31" s="7">
        <v>2083137.436</v>
      </c>
      <c r="J31" s="20">
        <f t="shared" si="0"/>
        <v>11.11677906115662</v>
      </c>
      <c r="K31" s="21">
        <f t="shared" si="1"/>
        <v>-23.762007817862667</v>
      </c>
    </row>
    <row r="32" spans="1:11" ht="25.5">
      <c r="A32" s="9">
        <v>26</v>
      </c>
      <c r="B32" s="25" t="s">
        <v>42</v>
      </c>
      <c r="C32" s="42" t="s">
        <v>22</v>
      </c>
      <c r="D32" s="23">
        <v>35120788</v>
      </c>
      <c r="E32" s="7">
        <v>2353348</v>
      </c>
      <c r="F32" s="76">
        <v>54974287</v>
      </c>
      <c r="G32" s="7">
        <v>3571119.382</v>
      </c>
      <c r="H32" s="76">
        <v>49272092.980000004</v>
      </c>
      <c r="I32" s="7">
        <v>3244128.079</v>
      </c>
      <c r="J32" s="20">
        <f t="shared" si="0"/>
        <v>51.74633679336844</v>
      </c>
      <c r="K32" s="21">
        <f t="shared" si="1"/>
        <v>-9.156549194299672</v>
      </c>
    </row>
    <row r="33" spans="1:14" ht="12.75">
      <c r="A33" s="9">
        <v>27</v>
      </c>
      <c r="B33" s="25" t="s">
        <v>43</v>
      </c>
      <c r="C33" s="12"/>
      <c r="D33" s="23"/>
      <c r="E33" s="24">
        <v>1691689</v>
      </c>
      <c r="F33" s="76"/>
      <c r="G33" s="7">
        <v>1636939.817</v>
      </c>
      <c r="H33" s="76"/>
      <c r="I33" s="7">
        <v>1909155.825</v>
      </c>
      <c r="J33" s="20">
        <f t="shared" si="0"/>
        <v>-3.2363621800460862</v>
      </c>
      <c r="K33" s="21">
        <f t="shared" si="1"/>
        <v>16.629567267713426</v>
      </c>
      <c r="N33" s="181"/>
    </row>
    <row r="34" spans="1:14" ht="12.75">
      <c r="A34" s="9">
        <v>28</v>
      </c>
      <c r="B34" s="25" t="s">
        <v>119</v>
      </c>
      <c r="C34" s="12"/>
      <c r="D34" s="23"/>
      <c r="E34" s="24">
        <v>365045</v>
      </c>
      <c r="F34" s="76"/>
      <c r="G34" s="24">
        <v>711405.946</v>
      </c>
      <c r="H34" s="76"/>
      <c r="I34" s="24">
        <v>662446.246</v>
      </c>
      <c r="J34" s="20">
        <f>G34*100/E34-100</f>
        <v>94.88171211768412</v>
      </c>
      <c r="K34" s="21">
        <f>I34*100/G34-100</f>
        <v>-6.882104412436263</v>
      </c>
      <c r="N34" s="181"/>
    </row>
    <row r="35" spans="1:11" ht="12.75">
      <c r="A35" s="9">
        <v>28</v>
      </c>
      <c r="B35" s="25" t="s">
        <v>3</v>
      </c>
      <c r="C35" s="12"/>
      <c r="D35" s="23"/>
      <c r="E35" s="7">
        <f>E36-SUM(E7:E34)</f>
        <v>17774045</v>
      </c>
      <c r="F35" s="76"/>
      <c r="G35" s="7">
        <f>G36-SUM(G7:G34)</f>
        <v>19036141.405700006</v>
      </c>
      <c r="H35" s="76"/>
      <c r="I35" s="7">
        <f>I36-SUM(I7:I34)</f>
        <v>28658454.862999998</v>
      </c>
      <c r="J35" s="20">
        <f>G35*100/E35-100</f>
        <v>7.100783224640239</v>
      </c>
      <c r="K35" s="21">
        <f>I35*100/G35-100</f>
        <v>50.547604434261956</v>
      </c>
    </row>
    <row r="36" spans="1:14" ht="15.75">
      <c r="A36" s="84"/>
      <c r="B36" s="86" t="s">
        <v>1</v>
      </c>
      <c r="C36" s="84"/>
      <c r="D36" s="87"/>
      <c r="E36" s="88">
        <v>74089060</v>
      </c>
      <c r="F36" s="91"/>
      <c r="G36" s="180">
        <v>77350709.3589</v>
      </c>
      <c r="H36" s="91"/>
      <c r="I36" s="180">
        <v>91361035.851</v>
      </c>
      <c r="J36" s="92">
        <f>G36*100/E36-100</f>
        <v>4.402335997919252</v>
      </c>
      <c r="K36" s="93">
        <f>I36*100/G36-100</f>
        <v>18.11273174896614</v>
      </c>
      <c r="N36" s="183"/>
    </row>
    <row r="37" ht="12.75">
      <c r="B37" s="29" t="s">
        <v>44</v>
      </c>
    </row>
    <row r="39" spans="2:11" ht="12.75">
      <c r="B39" s="15"/>
      <c r="I39" s="30"/>
      <c r="J39" s="30"/>
      <c r="K39" s="30"/>
    </row>
  </sheetData>
  <sheetProtection/>
  <mergeCells count="7">
    <mergeCell ref="J5:K5"/>
    <mergeCell ref="A1:K1"/>
    <mergeCell ref="A2:K2"/>
    <mergeCell ref="D4:E4"/>
    <mergeCell ref="F4:G4"/>
    <mergeCell ref="J4:K4"/>
    <mergeCell ref="H4:I4"/>
  </mergeCells>
  <printOptions/>
  <pageMargins left="0.25" right="0.25" top="0.31" bottom="0.31" header="0.23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140625" style="0" bestFit="1" customWidth="1"/>
    <col min="2" max="2" width="43.7109375" style="0" bestFit="1" customWidth="1"/>
    <col min="3" max="5" width="20.140625" style="0" bestFit="1" customWidth="1"/>
    <col min="6" max="6" width="13.57421875" style="0" customWidth="1"/>
    <col min="7" max="7" width="13.421875" style="0" customWidth="1"/>
    <col min="8" max="8" width="18.57421875" style="0" customWidth="1"/>
    <col min="9" max="9" width="15.00390625" style="0" bestFit="1" customWidth="1"/>
  </cols>
  <sheetData>
    <row r="1" spans="1:8" ht="18">
      <c r="A1" s="230" t="s">
        <v>45</v>
      </c>
      <c r="B1" s="230"/>
      <c r="C1" s="230"/>
      <c r="D1" s="230"/>
      <c r="E1" s="230"/>
      <c r="F1" s="230"/>
      <c r="G1" s="230"/>
      <c r="H1" s="230"/>
    </row>
    <row r="2" spans="1:8" ht="12.75">
      <c r="A2" s="237" t="s">
        <v>6</v>
      </c>
      <c r="B2" s="237"/>
      <c r="C2" s="237"/>
      <c r="D2" s="237"/>
      <c r="E2" s="237"/>
      <c r="F2" s="237"/>
      <c r="G2" s="237"/>
      <c r="H2" s="31"/>
    </row>
    <row r="3" spans="1:8" ht="12.75">
      <c r="A3" s="31"/>
      <c r="B3" s="31"/>
      <c r="C3" s="31"/>
      <c r="D3" s="31"/>
      <c r="E3" s="32" t="s">
        <v>7</v>
      </c>
      <c r="F3" s="32"/>
      <c r="G3" s="31"/>
      <c r="H3" s="31"/>
    </row>
    <row r="4" spans="1:7" ht="12.75">
      <c r="A4" s="33" t="s">
        <v>9</v>
      </c>
      <c r="B4" s="34" t="s">
        <v>10</v>
      </c>
      <c r="C4" s="215" t="s">
        <v>139</v>
      </c>
      <c r="D4" s="216" t="s">
        <v>121</v>
      </c>
      <c r="E4" s="216" t="s">
        <v>133</v>
      </c>
      <c r="F4" s="238" t="s">
        <v>46</v>
      </c>
      <c r="G4" s="239"/>
    </row>
    <row r="5" spans="1:7" ht="12.75">
      <c r="A5" s="36"/>
      <c r="B5" s="12"/>
      <c r="C5" s="37" t="s">
        <v>140</v>
      </c>
      <c r="D5" s="37" t="s">
        <v>137</v>
      </c>
      <c r="E5" s="65" t="s">
        <v>138</v>
      </c>
      <c r="F5" s="240" t="s">
        <v>14</v>
      </c>
      <c r="G5" s="241"/>
    </row>
    <row r="6" spans="1:16" ht="12.75">
      <c r="A6" s="38"/>
      <c r="B6" s="13"/>
      <c r="C6" s="39"/>
      <c r="D6" s="39"/>
      <c r="E6" s="220"/>
      <c r="F6" s="221" t="s">
        <v>121</v>
      </c>
      <c r="G6" s="222" t="s">
        <v>133</v>
      </c>
      <c r="I6" s="219"/>
      <c r="J6" s="219"/>
      <c r="K6" s="219"/>
      <c r="L6" s="219"/>
      <c r="M6" s="219"/>
      <c r="N6" s="219"/>
      <c r="O6" s="219"/>
      <c r="P6" s="219"/>
    </row>
    <row r="7" spans="1:16" ht="12.75">
      <c r="A7" s="36">
        <v>1</v>
      </c>
      <c r="B7" s="40" t="s">
        <v>47</v>
      </c>
      <c r="C7" s="41">
        <v>25773887</v>
      </c>
      <c r="D7" s="96">
        <v>26009968.951</v>
      </c>
      <c r="E7" s="96">
        <v>23970637.686</v>
      </c>
      <c r="F7" s="94">
        <f>D7*100/C7-100</f>
        <v>0.9159734075034862</v>
      </c>
      <c r="G7" s="100">
        <f>E7*100/D7-100</f>
        <v>-7.8405755456374635</v>
      </c>
      <c r="H7" s="182"/>
      <c r="I7" s="177"/>
      <c r="J7" s="70"/>
      <c r="K7" s="70"/>
      <c r="L7" s="70"/>
      <c r="M7" s="219"/>
      <c r="N7" s="70"/>
      <c r="O7" s="219"/>
      <c r="P7" s="219"/>
    </row>
    <row r="8" spans="1:16" ht="12.75">
      <c r="A8" s="36">
        <v>2</v>
      </c>
      <c r="B8" s="42" t="s">
        <v>48</v>
      </c>
      <c r="C8" s="41">
        <v>49644704</v>
      </c>
      <c r="D8" s="96">
        <v>57407784.686</v>
      </c>
      <c r="E8" s="96">
        <v>65435026.32975</v>
      </c>
      <c r="F8" s="94">
        <f aca="true" t="shared" si="0" ref="F8:F36">D8*100/C8-100</f>
        <v>15.637278622912106</v>
      </c>
      <c r="G8" s="100">
        <f aca="true" t="shared" si="1" ref="G8:G36">E8*100/D8-100</f>
        <v>13.982845162300094</v>
      </c>
      <c r="H8" s="80"/>
      <c r="I8" s="219"/>
      <c r="J8" s="219"/>
      <c r="K8" s="219"/>
      <c r="L8" s="219"/>
      <c r="M8" s="219"/>
      <c r="N8" s="219"/>
      <c r="O8" s="219"/>
      <c r="P8" s="219"/>
    </row>
    <row r="9" spans="1:8" ht="12.75">
      <c r="A9" s="36">
        <v>3</v>
      </c>
      <c r="B9" s="43" t="s">
        <v>43</v>
      </c>
      <c r="C9" s="41">
        <v>3935748</v>
      </c>
      <c r="D9" s="96">
        <v>4058131.45</v>
      </c>
      <c r="E9" s="96">
        <v>4896092.623</v>
      </c>
      <c r="F9" s="94">
        <f t="shared" si="0"/>
        <v>3.109534705982199</v>
      </c>
      <c r="G9" s="100">
        <f t="shared" si="1"/>
        <v>20.64894110317691</v>
      </c>
      <c r="H9" s="181"/>
    </row>
    <row r="10" spans="1:8" ht="12.75">
      <c r="A10" s="36">
        <v>4</v>
      </c>
      <c r="B10" s="43" t="s">
        <v>49</v>
      </c>
      <c r="C10" s="41">
        <v>3626370</v>
      </c>
      <c r="D10" s="96">
        <v>5452184.047</v>
      </c>
      <c r="E10" s="96">
        <v>5402978.8855</v>
      </c>
      <c r="F10" s="94">
        <f t="shared" si="0"/>
        <v>50.34825588674076</v>
      </c>
      <c r="G10" s="100">
        <f t="shared" si="1"/>
        <v>-0.9024853357082776</v>
      </c>
      <c r="H10" s="181"/>
    </row>
    <row r="11" spans="1:8" ht="12.75">
      <c r="A11" s="36">
        <v>5</v>
      </c>
      <c r="B11" s="43" t="s">
        <v>50</v>
      </c>
      <c r="C11" s="41">
        <v>2668535</v>
      </c>
      <c r="D11" s="96">
        <v>2467319.026</v>
      </c>
      <c r="E11" s="96">
        <v>3076428.064</v>
      </c>
      <c r="F11" s="94">
        <f t="shared" si="0"/>
        <v>-7.540316091038719</v>
      </c>
      <c r="G11" s="100">
        <f t="shared" si="1"/>
        <v>24.687080656427426</v>
      </c>
      <c r="H11" s="181"/>
    </row>
    <row r="12" spans="1:8" ht="12.75">
      <c r="A12" s="36">
        <v>6</v>
      </c>
      <c r="B12" s="42" t="s">
        <v>51</v>
      </c>
      <c r="C12" s="41">
        <v>26340288</v>
      </c>
      <c r="D12" s="96">
        <v>33441134.318</v>
      </c>
      <c r="E12" s="96">
        <v>41430593.5075</v>
      </c>
      <c r="F12" s="94">
        <f t="shared" si="0"/>
        <v>26.95811950879201</v>
      </c>
      <c r="G12" s="100">
        <f t="shared" si="1"/>
        <v>23.891113003303843</v>
      </c>
      <c r="H12" s="181"/>
    </row>
    <row r="13" spans="1:8" ht="12.75">
      <c r="A13" s="36">
        <v>7</v>
      </c>
      <c r="B13" s="40" t="s">
        <v>52</v>
      </c>
      <c r="C13" s="41">
        <v>21307024</v>
      </c>
      <c r="D13" s="96">
        <v>23372668.69</v>
      </c>
      <c r="E13" s="96">
        <v>28921659.10975</v>
      </c>
      <c r="F13" s="94">
        <f t="shared" si="0"/>
        <v>9.69466543051719</v>
      </c>
      <c r="G13" s="100">
        <f t="shared" si="1"/>
        <v>23.741364297540116</v>
      </c>
      <c r="H13" s="80"/>
    </row>
    <row r="14" spans="1:8" ht="12.75">
      <c r="A14" s="36">
        <v>8</v>
      </c>
      <c r="B14" s="42" t="s">
        <v>53</v>
      </c>
      <c r="C14" s="41">
        <v>23916218</v>
      </c>
      <c r="D14" s="96">
        <v>32300773</v>
      </c>
      <c r="E14" s="96">
        <v>40300376.1575</v>
      </c>
      <c r="F14" s="94">
        <f t="shared" si="0"/>
        <v>35.058030496293355</v>
      </c>
      <c r="G14" s="100">
        <f t="shared" si="1"/>
        <v>24.76598054634792</v>
      </c>
      <c r="H14" s="181"/>
    </row>
    <row r="15" spans="1:8" ht="12.75">
      <c r="A15" s="36">
        <v>9</v>
      </c>
      <c r="B15" s="42" t="s">
        <v>54</v>
      </c>
      <c r="C15" s="41">
        <v>10188830</v>
      </c>
      <c r="D15" s="96">
        <v>13995983.257</v>
      </c>
      <c r="E15" s="96">
        <v>14191027.862</v>
      </c>
      <c r="F15" s="94">
        <f t="shared" si="0"/>
        <v>37.36595131138705</v>
      </c>
      <c r="G15" s="100">
        <f t="shared" si="1"/>
        <v>1.3935755810686032</v>
      </c>
      <c r="H15" s="80"/>
    </row>
    <row r="16" spans="1:8" ht="12.75">
      <c r="A16" s="36">
        <v>10</v>
      </c>
      <c r="B16" s="42" t="s">
        <v>55</v>
      </c>
      <c r="C16" s="41">
        <v>1632262</v>
      </c>
      <c r="D16" s="96">
        <v>2300030.327</v>
      </c>
      <c r="E16" s="96">
        <v>4218407.259</v>
      </c>
      <c r="F16" s="94">
        <f t="shared" si="0"/>
        <v>40.91060914240484</v>
      </c>
      <c r="G16" s="100">
        <f t="shared" si="1"/>
        <v>83.40659292532882</v>
      </c>
      <c r="H16" s="181"/>
    </row>
    <row r="17" spans="1:8" ht="12.75">
      <c r="A17" s="36">
        <v>11</v>
      </c>
      <c r="B17" s="43" t="s">
        <v>56</v>
      </c>
      <c r="C17" s="41">
        <v>3643026</v>
      </c>
      <c r="D17" s="96">
        <v>4901067.562</v>
      </c>
      <c r="E17" s="96">
        <v>5538926.882</v>
      </c>
      <c r="F17" s="94">
        <f t="shared" si="0"/>
        <v>34.53287355072405</v>
      </c>
      <c r="G17" s="100">
        <f t="shared" si="1"/>
        <v>13.014701632468544</v>
      </c>
      <c r="H17" s="181"/>
    </row>
    <row r="18" spans="1:8" ht="12.75">
      <c r="A18" s="36">
        <v>12</v>
      </c>
      <c r="B18" s="43" t="s">
        <v>57</v>
      </c>
      <c r="C18" s="41">
        <v>3547604</v>
      </c>
      <c r="D18" s="96">
        <v>4373118.346</v>
      </c>
      <c r="E18" s="96">
        <v>4923509.956</v>
      </c>
      <c r="F18" s="94">
        <f t="shared" si="0"/>
        <v>23.26963060138617</v>
      </c>
      <c r="G18" s="100">
        <f t="shared" si="1"/>
        <v>12.58579271021631</v>
      </c>
      <c r="H18" s="181"/>
    </row>
    <row r="19" spans="1:8" ht="12.75">
      <c r="A19" s="36">
        <v>13</v>
      </c>
      <c r="B19" s="43" t="s">
        <v>58</v>
      </c>
      <c r="C19" s="41">
        <v>8010800</v>
      </c>
      <c r="D19" s="96">
        <v>8711057.379</v>
      </c>
      <c r="E19" s="96">
        <v>10356030.17075</v>
      </c>
      <c r="F19" s="94">
        <f t="shared" si="0"/>
        <v>8.741416325460634</v>
      </c>
      <c r="G19" s="100">
        <f t="shared" si="1"/>
        <v>18.883732710974698</v>
      </c>
      <c r="H19" s="80"/>
    </row>
    <row r="20" spans="1:8" ht="12.75">
      <c r="A20" s="36">
        <v>14</v>
      </c>
      <c r="B20" s="42" t="s">
        <v>59</v>
      </c>
      <c r="C20" s="41">
        <v>7852395</v>
      </c>
      <c r="D20" s="96">
        <v>8990286.014</v>
      </c>
      <c r="E20" s="96">
        <v>11288672.9605</v>
      </c>
      <c r="F20" s="94">
        <f t="shared" si="0"/>
        <v>14.491005788679772</v>
      </c>
      <c r="G20" s="100">
        <f t="shared" si="1"/>
        <v>25.565226099824486</v>
      </c>
      <c r="H20" s="80"/>
    </row>
    <row r="21" spans="1:8" ht="12.75">
      <c r="A21" s="36">
        <v>15</v>
      </c>
      <c r="B21" s="42" t="s">
        <v>60</v>
      </c>
      <c r="C21" s="41">
        <v>2524017</v>
      </c>
      <c r="D21" s="96">
        <v>2723533.189</v>
      </c>
      <c r="E21" s="96">
        <v>3645767.2625</v>
      </c>
      <c r="F21" s="94">
        <f t="shared" si="0"/>
        <v>7.904708605369919</v>
      </c>
      <c r="G21" s="100">
        <f t="shared" si="1"/>
        <v>33.86167927840148</v>
      </c>
      <c r="H21" s="181"/>
    </row>
    <row r="22" spans="1:8" ht="12.75">
      <c r="A22" s="36">
        <v>16</v>
      </c>
      <c r="B22" s="44" t="s">
        <v>61</v>
      </c>
      <c r="C22" s="41">
        <v>13413363</v>
      </c>
      <c r="D22" s="96">
        <v>20923444.385</v>
      </c>
      <c r="E22" s="96">
        <v>28615502.683</v>
      </c>
      <c r="F22" s="94">
        <f t="shared" si="0"/>
        <v>55.98954851963674</v>
      </c>
      <c r="G22" s="100">
        <f t="shared" si="1"/>
        <v>36.762868275714794</v>
      </c>
      <c r="H22" s="181"/>
    </row>
    <row r="23" spans="1:8" ht="12.75">
      <c r="A23" s="36">
        <v>17</v>
      </c>
      <c r="B23" s="43" t="s">
        <v>62</v>
      </c>
      <c r="C23" s="41">
        <v>2696172</v>
      </c>
      <c r="D23" s="96">
        <v>2541616.886</v>
      </c>
      <c r="E23" s="96">
        <v>1735006.732</v>
      </c>
      <c r="F23" s="94">
        <f t="shared" si="0"/>
        <v>-5.7323907376829055</v>
      </c>
      <c r="G23" s="100">
        <f t="shared" si="1"/>
        <v>-31.73610304696409</v>
      </c>
      <c r="H23" s="182"/>
    </row>
    <row r="24" spans="1:8" ht="12.75">
      <c r="A24" s="36">
        <v>18</v>
      </c>
      <c r="B24" s="42" t="s">
        <v>63</v>
      </c>
      <c r="C24" s="41">
        <v>3698380</v>
      </c>
      <c r="D24" s="96">
        <v>3432460.138</v>
      </c>
      <c r="E24" s="96">
        <v>4171246.35</v>
      </c>
      <c r="F24" s="94">
        <f t="shared" si="0"/>
        <v>-7.190171426408327</v>
      </c>
      <c r="G24" s="100">
        <f t="shared" si="1"/>
        <v>21.523519059145457</v>
      </c>
      <c r="H24" s="182"/>
    </row>
    <row r="25" spans="1:8" ht="12.75">
      <c r="A25" s="36">
        <v>19</v>
      </c>
      <c r="B25" s="44" t="s">
        <v>64</v>
      </c>
      <c r="C25" s="41">
        <v>10131122</v>
      </c>
      <c r="D25" s="96">
        <v>10909746.94</v>
      </c>
      <c r="E25" s="96">
        <v>14820365.95</v>
      </c>
      <c r="F25" s="94">
        <f t="shared" si="0"/>
        <v>7.685475902866429</v>
      </c>
      <c r="G25" s="100">
        <f t="shared" si="1"/>
        <v>35.845185332960625</v>
      </c>
      <c r="H25" s="182"/>
    </row>
    <row r="26" spans="1:8" ht="12.75">
      <c r="A26" s="36">
        <v>20</v>
      </c>
      <c r="B26" s="42" t="s">
        <v>65</v>
      </c>
      <c r="C26" s="41">
        <v>13718169</v>
      </c>
      <c r="D26" s="96">
        <v>15211297.684</v>
      </c>
      <c r="E26" s="96">
        <v>16627507.01</v>
      </c>
      <c r="F26" s="94">
        <f t="shared" si="0"/>
        <v>10.884314692434543</v>
      </c>
      <c r="G26" s="100">
        <f t="shared" si="1"/>
        <v>9.310246603678252</v>
      </c>
      <c r="H26" s="181"/>
    </row>
    <row r="27" spans="1:8" ht="12.75">
      <c r="A27" s="36">
        <v>21</v>
      </c>
      <c r="B27" s="42" t="s">
        <v>66</v>
      </c>
      <c r="C27" s="41">
        <v>6159903</v>
      </c>
      <c r="D27" s="96">
        <v>6967114.723</v>
      </c>
      <c r="E27" s="96">
        <v>7965678.8625</v>
      </c>
      <c r="F27" s="94">
        <f t="shared" si="0"/>
        <v>13.104292762402281</v>
      </c>
      <c r="G27" s="100">
        <f t="shared" si="1"/>
        <v>14.332534760817367</v>
      </c>
      <c r="H27" s="80"/>
    </row>
    <row r="28" spans="1:8" ht="12.75">
      <c r="A28" s="36">
        <v>22</v>
      </c>
      <c r="B28" s="42" t="s">
        <v>67</v>
      </c>
      <c r="C28" s="41">
        <v>3471213</v>
      </c>
      <c r="D28" s="96">
        <v>3941955.859</v>
      </c>
      <c r="E28" s="96">
        <v>3185915.76175</v>
      </c>
      <c r="F28" s="94">
        <f t="shared" si="0"/>
        <v>13.561336022883083</v>
      </c>
      <c r="G28" s="100">
        <f t="shared" si="1"/>
        <v>-19.179314134729893</v>
      </c>
      <c r="H28" s="80"/>
    </row>
    <row r="29" spans="1:8" ht="12.75">
      <c r="A29" s="36">
        <v>23</v>
      </c>
      <c r="B29" s="42" t="s">
        <v>68</v>
      </c>
      <c r="C29" s="41">
        <v>6904343</v>
      </c>
      <c r="D29" s="96">
        <v>5993044.236</v>
      </c>
      <c r="E29" s="96">
        <v>6547446.621</v>
      </c>
      <c r="F29" s="94">
        <f t="shared" si="0"/>
        <v>-13.198920795215429</v>
      </c>
      <c r="G29" s="100">
        <f t="shared" si="1"/>
        <v>9.25076410532273</v>
      </c>
      <c r="H29" s="182"/>
    </row>
    <row r="30" spans="1:8" ht="12.75">
      <c r="A30" s="36">
        <v>24</v>
      </c>
      <c r="B30" s="42" t="s">
        <v>69</v>
      </c>
      <c r="C30" s="41">
        <v>9503137</v>
      </c>
      <c r="D30" s="96">
        <v>16478582.891</v>
      </c>
      <c r="E30" s="96">
        <v>14733143.4625</v>
      </c>
      <c r="F30" s="94">
        <f t="shared" si="0"/>
        <v>73.40150827037431</v>
      </c>
      <c r="G30" s="100">
        <f t="shared" si="1"/>
        <v>-10.592169484751608</v>
      </c>
      <c r="H30" s="181"/>
    </row>
    <row r="31" spans="1:8" ht="12.75">
      <c r="A31" s="36">
        <v>25</v>
      </c>
      <c r="B31" s="42" t="s">
        <v>70</v>
      </c>
      <c r="C31" s="41">
        <v>10897876</v>
      </c>
      <c r="D31" s="96">
        <v>12508570.76</v>
      </c>
      <c r="E31" s="96">
        <v>15800755.227</v>
      </c>
      <c r="F31" s="94">
        <f t="shared" si="0"/>
        <v>14.77989619261588</v>
      </c>
      <c r="G31" s="100">
        <f t="shared" si="1"/>
        <v>26.319429534889565</v>
      </c>
      <c r="H31" s="80"/>
    </row>
    <row r="32" spans="1:8" ht="12.75">
      <c r="A32" s="36">
        <v>26</v>
      </c>
      <c r="B32" s="43" t="s">
        <v>71</v>
      </c>
      <c r="C32" s="41">
        <v>1857906</v>
      </c>
      <c r="D32" s="96">
        <v>2346918.685</v>
      </c>
      <c r="E32" s="96">
        <v>2082557.471</v>
      </c>
      <c r="F32" s="94">
        <f t="shared" si="0"/>
        <v>26.320636512288573</v>
      </c>
      <c r="G32" s="100">
        <f t="shared" si="1"/>
        <v>-11.264182934399372</v>
      </c>
      <c r="H32" s="182"/>
    </row>
    <row r="33" spans="1:8" ht="12.75">
      <c r="A33" s="36">
        <v>27</v>
      </c>
      <c r="B33" s="42" t="s">
        <v>72</v>
      </c>
      <c r="C33" s="41">
        <v>97039163</v>
      </c>
      <c r="D33" s="96">
        <v>111127152.13</v>
      </c>
      <c r="E33" s="96">
        <v>134409649.157</v>
      </c>
      <c r="F33" s="94">
        <f t="shared" si="0"/>
        <v>14.517838668909377</v>
      </c>
      <c r="G33" s="100">
        <f t="shared" si="1"/>
        <v>20.951222613680784</v>
      </c>
      <c r="H33" s="80"/>
    </row>
    <row r="34" spans="1:8" ht="12.75">
      <c r="A34" s="36">
        <v>28</v>
      </c>
      <c r="B34" s="42" t="s">
        <v>3</v>
      </c>
      <c r="C34" s="77">
        <f>C36-SUM(C7:C33)</f>
        <v>124058619</v>
      </c>
      <c r="D34" s="77">
        <f>D36-SUM(D7:D33)</f>
        <v>158320579.10299993</v>
      </c>
      <c r="E34" s="77">
        <f>E36-SUM(E7:E33)</f>
        <v>204485878.28275007</v>
      </c>
      <c r="F34" s="94">
        <f t="shared" si="0"/>
        <v>27.617557231553505</v>
      </c>
      <c r="G34" s="100">
        <f t="shared" si="1"/>
        <v>29.159379937409142</v>
      </c>
      <c r="H34" s="80"/>
    </row>
    <row r="35" spans="1:8" ht="12.75">
      <c r="A35" s="45"/>
      <c r="B35" s="46"/>
      <c r="C35" s="47"/>
      <c r="D35" s="101"/>
      <c r="E35" s="101"/>
      <c r="F35" s="102"/>
      <c r="G35" s="99"/>
      <c r="H35" s="80"/>
    </row>
    <row r="36" spans="1:8" ht="15.75">
      <c r="A36" s="48"/>
      <c r="B36" s="49" t="s">
        <v>1</v>
      </c>
      <c r="C36" s="50">
        <v>498161074</v>
      </c>
      <c r="D36" s="97">
        <v>601207524.662</v>
      </c>
      <c r="E36" s="97">
        <v>722776788.28625</v>
      </c>
      <c r="F36" s="95">
        <f t="shared" si="0"/>
        <v>20.68536785393232</v>
      </c>
      <c r="G36" s="62">
        <f t="shared" si="1"/>
        <v>20.22084864832597</v>
      </c>
      <c r="H36" s="183"/>
    </row>
    <row r="37" spans="1:7" ht="12.75">
      <c r="A37" s="51"/>
      <c r="B37" s="52"/>
      <c r="C37" s="53"/>
      <c r="D37" s="98"/>
      <c r="E37" s="98"/>
      <c r="F37" s="69"/>
      <c r="G37" s="51"/>
    </row>
    <row r="38" spans="1:8" ht="12.75">
      <c r="A38" s="31"/>
      <c r="B38" s="54" t="s">
        <v>44</v>
      </c>
      <c r="C38" s="54"/>
      <c r="D38" s="54"/>
      <c r="E38" s="55"/>
      <c r="F38" s="55"/>
      <c r="G38" s="56"/>
      <c r="H38" s="31"/>
    </row>
    <row r="40" spans="5:6" ht="15.75">
      <c r="E40" s="57"/>
      <c r="F40" s="57"/>
    </row>
  </sheetData>
  <sheetProtection/>
  <mergeCells count="4">
    <mergeCell ref="A2:G2"/>
    <mergeCell ref="F4:G4"/>
    <mergeCell ref="F5:G5"/>
    <mergeCell ref="A1:H1"/>
  </mergeCells>
  <printOptions/>
  <pageMargins left="0.75" right="0.75" top="0.56" bottom="0.63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7109375" style="56" customWidth="1"/>
    <col min="2" max="2" width="23.00390625" style="56" customWidth="1"/>
    <col min="3" max="3" width="14.8515625" style="56" customWidth="1"/>
    <col min="4" max="4" width="17.8515625" style="56" customWidth="1"/>
    <col min="5" max="5" width="17.28125" style="56" customWidth="1"/>
    <col min="6" max="16384" width="9.140625" style="56" customWidth="1"/>
  </cols>
  <sheetData>
    <row r="1" spans="1:5" ht="15.75">
      <c r="A1" s="243" t="s">
        <v>110</v>
      </c>
      <c r="B1" s="243"/>
      <c r="C1" s="243"/>
      <c r="D1" s="243"/>
      <c r="E1" s="243"/>
    </row>
    <row r="2" spans="1:5" ht="12.75">
      <c r="A2" s="178" t="s">
        <v>111</v>
      </c>
      <c r="B2" s="179"/>
      <c r="C2" s="61"/>
      <c r="D2" s="61"/>
      <c r="E2" s="61"/>
    </row>
    <row r="3" spans="1:5" ht="12.75">
      <c r="A3" s="184"/>
      <c r="B3" s="179"/>
      <c r="C3" s="1"/>
      <c r="E3" s="65" t="s">
        <v>0</v>
      </c>
    </row>
    <row r="4" spans="1:5" ht="12.75">
      <c r="A4" s="185" t="s">
        <v>9</v>
      </c>
      <c r="B4" s="186" t="s">
        <v>73</v>
      </c>
      <c r="C4" s="215" t="s">
        <v>139</v>
      </c>
      <c r="D4" s="216" t="s">
        <v>121</v>
      </c>
      <c r="E4" s="216" t="s">
        <v>133</v>
      </c>
    </row>
    <row r="5" spans="1:5" ht="12.75">
      <c r="A5" s="223"/>
      <c r="B5" s="187"/>
      <c r="C5" s="37" t="s">
        <v>140</v>
      </c>
      <c r="D5" s="37" t="s">
        <v>137</v>
      </c>
      <c r="E5" s="37" t="s">
        <v>138</v>
      </c>
    </row>
    <row r="6" spans="1:5" ht="12.75">
      <c r="A6" s="6">
        <v>1</v>
      </c>
      <c r="B6" s="188" t="s">
        <v>2</v>
      </c>
      <c r="C6" s="189">
        <v>50933222</v>
      </c>
      <c r="D6" s="189">
        <v>51788459.873</v>
      </c>
      <c r="E6" s="189">
        <v>59458375.464</v>
      </c>
    </row>
    <row r="7" spans="1:5" ht="12.75">
      <c r="A7" s="9">
        <v>2</v>
      </c>
      <c r="B7" s="190" t="s">
        <v>74</v>
      </c>
      <c r="C7" s="191">
        <v>5551916</v>
      </c>
      <c r="D7" s="191">
        <v>5750119.6234</v>
      </c>
      <c r="E7" s="191">
        <v>7586379.071</v>
      </c>
    </row>
    <row r="8" spans="1:5" ht="12.75">
      <c r="A8" s="9">
        <v>3</v>
      </c>
      <c r="B8" s="190" t="s">
        <v>76</v>
      </c>
      <c r="C8" s="191">
        <v>2965891</v>
      </c>
      <c r="D8" s="191">
        <v>2761250.3081</v>
      </c>
      <c r="E8" s="191">
        <v>3389058.601</v>
      </c>
    </row>
    <row r="9" spans="1:5" ht="12.75">
      <c r="A9" s="9">
        <v>4</v>
      </c>
      <c r="B9" s="190" t="s">
        <v>82</v>
      </c>
      <c r="C9" s="191">
        <v>985693</v>
      </c>
      <c r="D9" s="191">
        <v>2176748.98</v>
      </c>
      <c r="E9" s="191">
        <v>2979906.765</v>
      </c>
    </row>
    <row r="10" spans="1:5" ht="12.75">
      <c r="A10" s="9">
        <v>5</v>
      </c>
      <c r="B10" s="190" t="s">
        <v>77</v>
      </c>
      <c r="C10" s="191">
        <v>1461905</v>
      </c>
      <c r="D10" s="191">
        <v>1584158.5977</v>
      </c>
      <c r="E10" s="191">
        <v>2341831.545</v>
      </c>
    </row>
    <row r="11" spans="1:5" ht="12.75">
      <c r="A11" s="9">
        <v>6</v>
      </c>
      <c r="B11" s="190" t="s">
        <v>75</v>
      </c>
      <c r="C11" s="191">
        <v>2578080</v>
      </c>
      <c r="D11" s="191">
        <v>2730216.507</v>
      </c>
      <c r="E11" s="191">
        <v>2140486.043</v>
      </c>
    </row>
    <row r="12" spans="1:5" ht="12.75">
      <c r="A12" s="9">
        <v>7</v>
      </c>
      <c r="B12" s="190" t="s">
        <v>123</v>
      </c>
      <c r="C12" s="191">
        <v>97883.917</v>
      </c>
      <c r="D12" s="191">
        <v>606659.749</v>
      </c>
      <c r="E12" s="191">
        <v>1520370.353</v>
      </c>
    </row>
    <row r="13" spans="1:5" ht="12.75">
      <c r="A13" s="9">
        <v>8</v>
      </c>
      <c r="B13" s="192" t="s">
        <v>78</v>
      </c>
      <c r="C13" s="191">
        <v>1062887</v>
      </c>
      <c r="D13" s="191">
        <v>1053139.3128</v>
      </c>
      <c r="E13" s="191">
        <v>1333186.328</v>
      </c>
    </row>
    <row r="14" spans="1:5" ht="12.75">
      <c r="A14" s="9">
        <v>9</v>
      </c>
      <c r="B14" s="193" t="s">
        <v>79</v>
      </c>
      <c r="C14" s="191">
        <v>548770</v>
      </c>
      <c r="D14" s="191">
        <v>1053018.935</v>
      </c>
      <c r="E14" s="191">
        <v>1262401.549</v>
      </c>
    </row>
    <row r="15" spans="1:5" ht="12.75">
      <c r="A15" s="9">
        <v>10</v>
      </c>
      <c r="B15" s="190" t="s">
        <v>83</v>
      </c>
      <c r="C15" s="191">
        <v>767227</v>
      </c>
      <c r="D15" s="191">
        <v>962276.3864</v>
      </c>
      <c r="E15" s="191">
        <v>1049765.687</v>
      </c>
    </row>
    <row r="16" spans="1:5" ht="12.75">
      <c r="A16" s="9">
        <v>11</v>
      </c>
      <c r="B16" s="192" t="s">
        <v>81</v>
      </c>
      <c r="C16" s="191">
        <v>792245</v>
      </c>
      <c r="D16" s="191">
        <v>785296.926</v>
      </c>
      <c r="E16" s="191">
        <v>1002087.344</v>
      </c>
    </row>
    <row r="17" spans="1:5" ht="12.75">
      <c r="A17" s="9">
        <v>12</v>
      </c>
      <c r="B17" s="190" t="s">
        <v>80</v>
      </c>
      <c r="C17" s="191">
        <v>782059</v>
      </c>
      <c r="D17" s="191">
        <v>643924.5534</v>
      </c>
      <c r="E17" s="191">
        <v>832496.082</v>
      </c>
    </row>
    <row r="18" spans="1:5" ht="12.75">
      <c r="A18" s="9">
        <v>13</v>
      </c>
      <c r="B18" s="190" t="s">
        <v>86</v>
      </c>
      <c r="C18" s="191">
        <v>354270</v>
      </c>
      <c r="D18" s="191">
        <v>414757.70739999996</v>
      </c>
      <c r="E18" s="191">
        <v>566114.885</v>
      </c>
    </row>
    <row r="19" spans="1:5" ht="12.75">
      <c r="A19" s="9">
        <v>14</v>
      </c>
      <c r="B19" s="192" t="s">
        <v>87</v>
      </c>
      <c r="C19" s="191">
        <v>411447</v>
      </c>
      <c r="D19" s="191">
        <v>368943.23480000003</v>
      </c>
      <c r="E19" s="191">
        <v>486987.672</v>
      </c>
    </row>
    <row r="20" spans="1:5" ht="12.75">
      <c r="A20" s="9">
        <v>15</v>
      </c>
      <c r="B20" s="190" t="s">
        <v>101</v>
      </c>
      <c r="C20" s="191">
        <v>246526.378</v>
      </c>
      <c r="D20" s="191">
        <v>402954.686</v>
      </c>
      <c r="E20" s="191">
        <v>436117.245</v>
      </c>
    </row>
    <row r="21" spans="1:5" ht="12.75">
      <c r="A21" s="9">
        <v>16</v>
      </c>
      <c r="B21" s="190" t="s">
        <v>85</v>
      </c>
      <c r="C21" s="191">
        <v>440792</v>
      </c>
      <c r="D21" s="191">
        <v>297267.895</v>
      </c>
      <c r="E21" s="191">
        <v>369584.117</v>
      </c>
    </row>
    <row r="22" spans="1:5" ht="12.75">
      <c r="A22" s="9">
        <v>17</v>
      </c>
      <c r="B22" s="190" t="s">
        <v>90</v>
      </c>
      <c r="C22" s="191">
        <v>219901</v>
      </c>
      <c r="D22" s="191">
        <v>201056.4036</v>
      </c>
      <c r="E22" s="191">
        <v>367227.693</v>
      </c>
    </row>
    <row r="23" spans="1:5" ht="12.75">
      <c r="A23" s="9">
        <v>18</v>
      </c>
      <c r="B23" s="192" t="s">
        <v>88</v>
      </c>
      <c r="C23" s="191">
        <v>273516</v>
      </c>
      <c r="D23" s="191">
        <v>232241.021</v>
      </c>
      <c r="E23" s="191">
        <v>364787.143</v>
      </c>
    </row>
    <row r="24" spans="1:5" ht="12.75">
      <c r="A24" s="9">
        <v>19</v>
      </c>
      <c r="B24" s="192" t="s">
        <v>113</v>
      </c>
      <c r="C24" s="191">
        <v>255482</v>
      </c>
      <c r="D24" s="191">
        <v>356960.599</v>
      </c>
      <c r="E24" s="191">
        <v>338120.845</v>
      </c>
    </row>
    <row r="25" spans="1:5" ht="12.75">
      <c r="A25" s="196">
        <v>20</v>
      </c>
      <c r="B25" s="192" t="s">
        <v>89</v>
      </c>
      <c r="C25" s="191">
        <v>247215</v>
      </c>
      <c r="D25" s="191">
        <v>199786.85319999998</v>
      </c>
      <c r="E25" s="191">
        <v>308142.687</v>
      </c>
    </row>
    <row r="26" spans="1:5" ht="12.75">
      <c r="A26" s="199"/>
      <c r="B26" s="194" t="s">
        <v>95</v>
      </c>
      <c r="C26" s="195">
        <v>72847381.881</v>
      </c>
      <c r="D26" s="195">
        <v>76151482.29169999</v>
      </c>
      <c r="E26" s="195">
        <f>SUM(E6:E25)</f>
        <v>88133427.11900003</v>
      </c>
    </row>
    <row r="27" spans="1:5" ht="12.75">
      <c r="A27" s="196"/>
      <c r="B27" s="197" t="s">
        <v>96</v>
      </c>
      <c r="C27" s="198">
        <v>1241678.601999998</v>
      </c>
      <c r="D27" s="198">
        <v>1199227.067200005</v>
      </c>
      <c r="E27" s="198">
        <f>E28-E26</f>
        <v>3227608.7319999635</v>
      </c>
    </row>
    <row r="28" spans="1:5" ht="12.75">
      <c r="A28" s="199"/>
      <c r="B28" s="187" t="s">
        <v>97</v>
      </c>
      <c r="C28" s="200">
        <v>74089060.483</v>
      </c>
      <c r="D28" s="200">
        <v>77350709.3589</v>
      </c>
      <c r="E28" s="200">
        <v>91361035.851</v>
      </c>
    </row>
    <row r="29" spans="1:5" ht="12.75">
      <c r="A29" s="201"/>
      <c r="B29" s="179"/>
      <c r="C29" s="202"/>
      <c r="D29" s="2"/>
      <c r="E29" s="2"/>
    </row>
    <row r="30" spans="1:5" ht="12.75">
      <c r="A30" s="1"/>
      <c r="B30" s="179"/>
      <c r="C30" s="1"/>
      <c r="D30" s="1"/>
      <c r="E30" s="1"/>
    </row>
    <row r="31" spans="1:5" ht="12.75">
      <c r="A31" s="1"/>
      <c r="B31" s="179"/>
      <c r="C31" s="1"/>
      <c r="D31" s="1"/>
      <c r="E31" s="1"/>
    </row>
    <row r="32" spans="1:5" ht="12.75">
      <c r="A32" s="1"/>
      <c r="B32" s="179"/>
      <c r="C32" s="1"/>
      <c r="D32" s="1"/>
      <c r="E32" s="1"/>
    </row>
    <row r="33" spans="1:5" ht="12.75">
      <c r="A33" s="1"/>
      <c r="B33" s="179"/>
      <c r="C33" s="1"/>
      <c r="D33" s="1"/>
      <c r="E33" s="1"/>
    </row>
    <row r="34" spans="1:5" ht="12.75">
      <c r="A34" s="242" t="s">
        <v>110</v>
      </c>
      <c r="B34" s="242"/>
      <c r="C34" s="242"/>
      <c r="D34" s="242"/>
      <c r="E34" s="242"/>
    </row>
    <row r="35" spans="1:5" ht="12.75">
      <c r="A35" s="178" t="s">
        <v>112</v>
      </c>
      <c r="B35" s="179"/>
      <c r="C35" s="1"/>
      <c r="D35" s="1"/>
      <c r="E35" s="1"/>
    </row>
    <row r="36" spans="1:5" ht="12.75">
      <c r="A36" s="1"/>
      <c r="B36" s="179"/>
      <c r="C36" s="1"/>
      <c r="E36" s="65" t="s">
        <v>0</v>
      </c>
    </row>
    <row r="37" spans="1:5" ht="12.75">
      <c r="A37" s="4" t="s">
        <v>9</v>
      </c>
      <c r="B37" s="59" t="s">
        <v>73</v>
      </c>
      <c r="C37" s="215" t="s">
        <v>139</v>
      </c>
      <c r="D37" s="216" t="s">
        <v>121</v>
      </c>
      <c r="E37" s="217" t="s">
        <v>133</v>
      </c>
    </row>
    <row r="38" spans="1:5" ht="12.75">
      <c r="A38" s="5"/>
      <c r="B38" s="27"/>
      <c r="C38" s="218" t="s">
        <v>140</v>
      </c>
      <c r="D38" s="218" t="s">
        <v>137</v>
      </c>
      <c r="E38" s="218" t="s">
        <v>138</v>
      </c>
    </row>
    <row r="39" spans="1:5" ht="12.75">
      <c r="A39" s="9">
        <v>1</v>
      </c>
      <c r="B39" s="12" t="s">
        <v>2</v>
      </c>
      <c r="C39" s="205">
        <v>321346419</v>
      </c>
      <c r="D39" s="205">
        <v>397957920.269</v>
      </c>
      <c r="E39" s="205">
        <v>482345299.98725</v>
      </c>
    </row>
    <row r="40" spans="1:5" ht="12.75">
      <c r="A40" s="9">
        <v>2</v>
      </c>
      <c r="B40" s="12" t="s">
        <v>98</v>
      </c>
      <c r="C40" s="205">
        <v>52924945</v>
      </c>
      <c r="D40" s="205">
        <v>68304882.188</v>
      </c>
      <c r="E40" s="205">
        <v>78568176.243</v>
      </c>
    </row>
    <row r="41" spans="1:5" ht="12.75">
      <c r="A41" s="9">
        <v>3</v>
      </c>
      <c r="B41" s="12" t="s">
        <v>85</v>
      </c>
      <c r="C41" s="205">
        <v>32540181</v>
      </c>
      <c r="D41" s="205">
        <v>37224149.797</v>
      </c>
      <c r="E41" s="205">
        <v>40679217.913</v>
      </c>
    </row>
    <row r="42" spans="1:5" ht="12.75">
      <c r="A42" s="9">
        <v>4</v>
      </c>
      <c r="B42" s="12" t="s">
        <v>99</v>
      </c>
      <c r="C42" s="205">
        <v>7740468</v>
      </c>
      <c r="D42" s="205">
        <v>9585617.202</v>
      </c>
      <c r="E42" s="205">
        <v>15377864.97</v>
      </c>
    </row>
    <row r="43" spans="1:5" ht="12.75">
      <c r="A43" s="9">
        <v>5</v>
      </c>
      <c r="B43" s="12" t="s">
        <v>101</v>
      </c>
      <c r="C43" s="205">
        <v>8098446</v>
      </c>
      <c r="D43" s="205">
        <v>9436890.614</v>
      </c>
      <c r="E43" s="205">
        <v>9526990.623</v>
      </c>
    </row>
    <row r="44" spans="1:5" ht="12.75">
      <c r="A44" s="9">
        <v>6</v>
      </c>
      <c r="B44" s="12" t="s">
        <v>100</v>
      </c>
      <c r="C44" s="205">
        <v>6529625</v>
      </c>
      <c r="D44" s="205">
        <v>8079229.25</v>
      </c>
      <c r="E44" s="205">
        <v>7760614.499</v>
      </c>
    </row>
    <row r="45" spans="1:5" ht="12.75">
      <c r="A45" s="9">
        <v>7</v>
      </c>
      <c r="B45" s="12" t="s">
        <v>94</v>
      </c>
      <c r="C45" s="205">
        <v>2510432</v>
      </c>
      <c r="D45" s="205">
        <v>2820848.463</v>
      </c>
      <c r="E45" s="205">
        <v>6920926.334</v>
      </c>
    </row>
    <row r="46" spans="1:5" ht="12.75">
      <c r="A46" s="9">
        <v>8</v>
      </c>
      <c r="B46" s="12" t="s">
        <v>93</v>
      </c>
      <c r="C46" s="205">
        <v>5978247</v>
      </c>
      <c r="D46" s="205">
        <v>5680448.808</v>
      </c>
      <c r="E46" s="205">
        <v>6676548.008</v>
      </c>
    </row>
    <row r="47" spans="1:5" ht="12.75">
      <c r="A47" s="9">
        <v>9</v>
      </c>
      <c r="B47" s="12" t="s">
        <v>74</v>
      </c>
      <c r="C47" s="205">
        <v>4885225</v>
      </c>
      <c r="D47" s="205">
        <v>5207769.8</v>
      </c>
      <c r="E47" s="205">
        <v>6326328.542</v>
      </c>
    </row>
    <row r="48" spans="1:5" ht="12.75">
      <c r="A48" s="9">
        <v>10</v>
      </c>
      <c r="B48" s="12" t="s">
        <v>76</v>
      </c>
      <c r="C48" s="205">
        <v>2569290</v>
      </c>
      <c r="D48" s="205">
        <v>3217704.038</v>
      </c>
      <c r="E48" s="205">
        <v>6190079.52</v>
      </c>
    </row>
    <row r="49" spans="1:5" ht="12.75">
      <c r="A49" s="9">
        <v>11</v>
      </c>
      <c r="B49" s="12" t="s">
        <v>103</v>
      </c>
      <c r="C49" s="205">
        <v>4538443</v>
      </c>
      <c r="D49" s="205">
        <v>3375331.189</v>
      </c>
      <c r="E49" s="205">
        <v>5746600.545</v>
      </c>
    </row>
    <row r="50" spans="1:5" ht="12.75">
      <c r="A50" s="9">
        <v>12</v>
      </c>
      <c r="B50" s="12" t="s">
        <v>83</v>
      </c>
      <c r="C50" s="205">
        <v>4479354</v>
      </c>
      <c r="D50" s="205">
        <v>4663186.108</v>
      </c>
      <c r="E50" s="205">
        <v>4632168.494</v>
      </c>
    </row>
    <row r="51" spans="1:5" ht="12.75">
      <c r="A51" s="9">
        <v>13</v>
      </c>
      <c r="B51" s="12" t="s">
        <v>102</v>
      </c>
      <c r="C51" s="205">
        <v>5461033</v>
      </c>
      <c r="D51" s="205">
        <v>4599478.331</v>
      </c>
      <c r="E51" s="205">
        <v>4100945.208</v>
      </c>
    </row>
    <row r="52" spans="1:5" ht="12.75">
      <c r="A52" s="9">
        <v>14</v>
      </c>
      <c r="B52" s="206" t="s">
        <v>91</v>
      </c>
      <c r="C52" s="205">
        <v>1980528</v>
      </c>
      <c r="D52" s="205">
        <v>3035544.388</v>
      </c>
      <c r="E52" s="205">
        <v>4093398.311</v>
      </c>
    </row>
    <row r="53" spans="1:5" ht="12.75">
      <c r="A53" s="9">
        <v>15</v>
      </c>
      <c r="B53" s="12" t="s">
        <v>104</v>
      </c>
      <c r="C53" s="205">
        <v>1899390</v>
      </c>
      <c r="D53" s="205">
        <v>1628842.439</v>
      </c>
      <c r="E53" s="205">
        <v>3904002.231</v>
      </c>
    </row>
    <row r="54" spans="1:5" ht="12.75">
      <c r="A54" s="9">
        <v>16</v>
      </c>
      <c r="B54" s="12" t="s">
        <v>84</v>
      </c>
      <c r="C54" s="205">
        <v>2646484</v>
      </c>
      <c r="D54" s="205">
        <v>3335820.946</v>
      </c>
      <c r="E54" s="205">
        <v>3841626.463</v>
      </c>
    </row>
    <row r="55" spans="1:5" ht="12.75">
      <c r="A55" s="9">
        <v>17</v>
      </c>
      <c r="B55" s="12" t="s">
        <v>80</v>
      </c>
      <c r="C55" s="205">
        <v>905949</v>
      </c>
      <c r="D55" s="205">
        <v>1536413.043</v>
      </c>
      <c r="E55" s="205">
        <v>3104839.835</v>
      </c>
    </row>
    <row r="56" spans="1:5" ht="12.75">
      <c r="A56" s="9">
        <v>18</v>
      </c>
      <c r="B56" s="12" t="s">
        <v>105</v>
      </c>
      <c r="C56" s="205">
        <v>3462359</v>
      </c>
      <c r="D56" s="205">
        <v>3451546.356</v>
      </c>
      <c r="E56" s="205">
        <v>3044116.899</v>
      </c>
    </row>
    <row r="57" spans="1:5" ht="12.75">
      <c r="A57" s="9">
        <v>19</v>
      </c>
      <c r="B57" s="12" t="s">
        <v>92</v>
      </c>
      <c r="C57" s="205">
        <v>2270523</v>
      </c>
      <c r="D57" s="205">
        <v>2562883.347</v>
      </c>
      <c r="E57" s="205">
        <v>2513663.459</v>
      </c>
    </row>
    <row r="58" spans="1:5" ht="12.75">
      <c r="A58" s="9">
        <v>20</v>
      </c>
      <c r="B58" s="12" t="s">
        <v>90</v>
      </c>
      <c r="C58" s="205">
        <v>1914382</v>
      </c>
      <c r="D58" s="205">
        <v>1625226.841</v>
      </c>
      <c r="E58" s="205">
        <v>2368070.661</v>
      </c>
    </row>
    <row r="59" spans="1:5" ht="12.75">
      <c r="A59" s="60"/>
      <c r="B59" s="14" t="s">
        <v>95</v>
      </c>
      <c r="C59" s="207">
        <v>486213215.218</v>
      </c>
      <c r="D59" s="207">
        <v>591254082.3370003</v>
      </c>
      <c r="E59" s="207">
        <f>SUM(E39:E58)</f>
        <v>697721478.74525</v>
      </c>
    </row>
    <row r="60" spans="1:5" ht="12.75">
      <c r="A60" s="196"/>
      <c r="B60" s="13" t="s">
        <v>96</v>
      </c>
      <c r="C60" s="208">
        <v>11947858.782000005</v>
      </c>
      <c r="D60" s="208">
        <v>9953442.32499969</v>
      </c>
      <c r="E60" s="208">
        <f>E61-E59</f>
        <v>25055309.54100001</v>
      </c>
    </row>
    <row r="61" spans="1:5" ht="12.75">
      <c r="A61" s="196"/>
      <c r="B61" s="27" t="s">
        <v>97</v>
      </c>
      <c r="C61" s="58">
        <v>498161074</v>
      </c>
      <c r="D61" s="58">
        <v>601207524.662</v>
      </c>
      <c r="E61" s="58">
        <v>722776788.28625</v>
      </c>
    </row>
    <row r="62" spans="1:5" ht="12.75">
      <c r="A62" s="201"/>
      <c r="B62" s="179"/>
      <c r="C62" s="1"/>
      <c r="D62" s="1"/>
      <c r="E62" s="1"/>
    </row>
    <row r="63" spans="3:5" ht="12.75">
      <c r="C63" s="209"/>
      <c r="D63" s="209"/>
      <c r="E63" s="209"/>
    </row>
    <row r="64" spans="3:5" ht="12.75">
      <c r="C64" s="203"/>
      <c r="D64" s="204"/>
      <c r="E64" s="204"/>
    </row>
    <row r="107" ht="12.75">
      <c r="C107" s="67"/>
    </row>
    <row r="108" ht="12.75">
      <c r="C108" s="67"/>
    </row>
    <row r="109" ht="12.75">
      <c r="C109" s="67"/>
    </row>
    <row r="110" ht="12.75">
      <c r="C110" s="67"/>
    </row>
    <row r="111" ht="12.75">
      <c r="C111" s="67"/>
    </row>
    <row r="112" ht="12.75">
      <c r="C112" s="67"/>
    </row>
    <row r="113" ht="12.75">
      <c r="C113" s="67"/>
    </row>
    <row r="114" ht="12.75">
      <c r="C114" s="67"/>
    </row>
    <row r="115" ht="12.75">
      <c r="C115" s="67"/>
    </row>
    <row r="116" ht="12.75">
      <c r="C116" s="67"/>
    </row>
    <row r="117" ht="12.75">
      <c r="C117" s="67"/>
    </row>
    <row r="118" ht="12.75">
      <c r="C118" s="67"/>
    </row>
    <row r="119" ht="12.75">
      <c r="C119" s="67"/>
    </row>
    <row r="120" ht="12.75">
      <c r="C120" s="67"/>
    </row>
    <row r="121" ht="12.75">
      <c r="C121" s="67"/>
    </row>
    <row r="122" ht="12.75">
      <c r="C122" s="67"/>
    </row>
    <row r="123" ht="12.75">
      <c r="C123" s="67"/>
    </row>
    <row r="124" ht="12.75">
      <c r="C124" s="67"/>
    </row>
    <row r="125" ht="12.75">
      <c r="C125" s="67"/>
    </row>
    <row r="126" ht="12.75">
      <c r="C126" s="67"/>
    </row>
    <row r="127" ht="12.75">
      <c r="C127" s="67"/>
    </row>
    <row r="128" ht="12.75">
      <c r="C128" s="67"/>
    </row>
    <row r="129" ht="12.75">
      <c r="C129" s="67"/>
    </row>
    <row r="130" ht="12.75">
      <c r="C130" s="67"/>
    </row>
    <row r="131" ht="12.75">
      <c r="C131" s="67"/>
    </row>
    <row r="132" ht="12.75">
      <c r="C132" s="67"/>
    </row>
    <row r="133" ht="12.75">
      <c r="C133" s="67"/>
    </row>
    <row r="134" ht="12.75">
      <c r="C134" s="67"/>
    </row>
    <row r="135" ht="12.75">
      <c r="C135" s="67"/>
    </row>
    <row r="136" ht="12.75">
      <c r="C136" s="67"/>
    </row>
    <row r="137" ht="12.75">
      <c r="C137" s="67"/>
    </row>
    <row r="138" ht="12.75">
      <c r="C138" s="67"/>
    </row>
    <row r="139" ht="12.75">
      <c r="C139" s="67"/>
    </row>
    <row r="140" ht="12.75">
      <c r="C140" s="67"/>
    </row>
    <row r="141" ht="12.75">
      <c r="C141" s="67"/>
    </row>
    <row r="142" ht="12.75">
      <c r="C142" s="67"/>
    </row>
    <row r="143" ht="12.75">
      <c r="C143" s="67"/>
    </row>
    <row r="144" ht="12.75">
      <c r="C144" s="67"/>
    </row>
    <row r="145" ht="12.75">
      <c r="C145" s="67"/>
    </row>
    <row r="146" ht="12.75">
      <c r="C146" s="67"/>
    </row>
    <row r="147" ht="12.75">
      <c r="C147" s="67"/>
    </row>
    <row r="148" ht="12.75">
      <c r="C148" s="67"/>
    </row>
    <row r="149" ht="12.75">
      <c r="C149" s="67"/>
    </row>
    <row r="150" ht="12.75">
      <c r="C150" s="67"/>
    </row>
    <row r="151" ht="12.75">
      <c r="C151" s="67"/>
    </row>
    <row r="152" ht="12.75">
      <c r="C152" s="67"/>
    </row>
    <row r="153" ht="12.75">
      <c r="C153" s="67"/>
    </row>
    <row r="154" ht="12.75">
      <c r="C154" s="67"/>
    </row>
    <row r="155" ht="12.75">
      <c r="C155" s="67"/>
    </row>
    <row r="156" ht="12.75">
      <c r="C156" s="67"/>
    </row>
    <row r="157" ht="12.75">
      <c r="C157" s="67"/>
    </row>
    <row r="158" ht="12.75">
      <c r="C158" s="67"/>
    </row>
    <row r="159" ht="12.75">
      <c r="C159" s="67"/>
    </row>
    <row r="160" ht="12.75">
      <c r="C160" s="67"/>
    </row>
    <row r="161" ht="12.75">
      <c r="C161" s="67"/>
    </row>
    <row r="162" ht="12.75">
      <c r="C162" s="67"/>
    </row>
    <row r="163" ht="12.75">
      <c r="C163" s="67"/>
    </row>
    <row r="164" ht="12.75">
      <c r="C164" s="67"/>
    </row>
    <row r="165" ht="12.75">
      <c r="C165" s="67"/>
    </row>
    <row r="166" ht="12.75">
      <c r="C166" s="67"/>
    </row>
    <row r="167" ht="12.75">
      <c r="C167" s="67"/>
    </row>
    <row r="168" ht="12.75">
      <c r="C168" s="67"/>
    </row>
    <row r="169" ht="12.75">
      <c r="C169" s="67"/>
    </row>
    <row r="170" ht="12.75">
      <c r="C170" s="67"/>
    </row>
    <row r="171" ht="12.75">
      <c r="C171" s="67"/>
    </row>
    <row r="172" ht="12.75">
      <c r="C172" s="67"/>
    </row>
    <row r="173" ht="12.75">
      <c r="C173" s="67"/>
    </row>
    <row r="174" ht="12.75">
      <c r="C174" s="67"/>
    </row>
    <row r="175" ht="12.75">
      <c r="C175" s="67"/>
    </row>
    <row r="176" ht="12.75">
      <c r="C176" s="67"/>
    </row>
    <row r="177" ht="12.75">
      <c r="C177" s="67"/>
    </row>
    <row r="178" ht="12.75">
      <c r="C178" s="67"/>
    </row>
    <row r="179" ht="12.75">
      <c r="C179" s="67"/>
    </row>
    <row r="180" ht="12.75">
      <c r="C180" s="67"/>
    </row>
    <row r="181" ht="12.75">
      <c r="C181" s="67"/>
    </row>
    <row r="182" ht="12.75">
      <c r="C182" s="67"/>
    </row>
    <row r="183" ht="12.75">
      <c r="C183" s="67"/>
    </row>
    <row r="184" ht="12.75">
      <c r="C184" s="67"/>
    </row>
    <row r="185" ht="12.75">
      <c r="C185" s="67"/>
    </row>
    <row r="186" ht="12.75">
      <c r="C186" s="67"/>
    </row>
    <row r="187" ht="12.75">
      <c r="C187" s="67"/>
    </row>
    <row r="188" ht="12.75">
      <c r="C188" s="67"/>
    </row>
    <row r="189" ht="12.75">
      <c r="C189" s="67"/>
    </row>
    <row r="190" ht="12.75">
      <c r="C190" s="67"/>
    </row>
    <row r="191" ht="12.75">
      <c r="C191" s="67"/>
    </row>
    <row r="192" ht="12.75">
      <c r="C192" s="67"/>
    </row>
    <row r="193" ht="12.75">
      <c r="C193" s="67"/>
    </row>
    <row r="194" ht="12.75">
      <c r="C194" s="67"/>
    </row>
    <row r="195" ht="12.75">
      <c r="C195" s="67"/>
    </row>
    <row r="196" ht="12.75">
      <c r="C196" s="67"/>
    </row>
    <row r="197" ht="12.75">
      <c r="C197" s="67"/>
    </row>
    <row r="198" ht="12.75">
      <c r="C198" s="67"/>
    </row>
    <row r="199" ht="12.75">
      <c r="C199" s="67"/>
    </row>
    <row r="200" ht="12.75">
      <c r="C200" s="67"/>
    </row>
    <row r="201" ht="12.75">
      <c r="C201" s="67"/>
    </row>
    <row r="202" ht="12.75">
      <c r="C202" s="67"/>
    </row>
    <row r="203" ht="12.75">
      <c r="C203" s="67"/>
    </row>
    <row r="204" ht="12.75">
      <c r="C204" s="67"/>
    </row>
    <row r="205" ht="12.75">
      <c r="C205" s="67"/>
    </row>
    <row r="206" ht="12.75">
      <c r="C206" s="67"/>
    </row>
    <row r="207" ht="12.75">
      <c r="C207" s="67"/>
    </row>
    <row r="208" ht="12.75">
      <c r="C208" s="67"/>
    </row>
    <row r="209" ht="12.75">
      <c r="C209" s="67"/>
    </row>
    <row r="210" ht="12.75">
      <c r="C210" s="67"/>
    </row>
    <row r="211" ht="12.75">
      <c r="C211" s="67"/>
    </row>
    <row r="212" ht="12.75">
      <c r="C212" s="67"/>
    </row>
    <row r="213" ht="12.75">
      <c r="C213" s="67"/>
    </row>
    <row r="214" ht="12.75">
      <c r="C214" s="67"/>
    </row>
    <row r="215" ht="12.75">
      <c r="C215" s="67"/>
    </row>
    <row r="216" ht="12.75">
      <c r="C216" s="67"/>
    </row>
    <row r="217" ht="12.75">
      <c r="C217" s="67"/>
    </row>
    <row r="218" ht="12.75">
      <c r="C218" s="67"/>
    </row>
    <row r="219" ht="12.75">
      <c r="C219" s="67"/>
    </row>
    <row r="220" ht="12.75">
      <c r="C220" s="67"/>
    </row>
    <row r="221" ht="12.75">
      <c r="C221" s="67"/>
    </row>
    <row r="222" ht="12.75">
      <c r="C222" s="67"/>
    </row>
    <row r="223" ht="12.75">
      <c r="C223" s="67"/>
    </row>
    <row r="224" ht="12.75">
      <c r="C224" s="67"/>
    </row>
    <row r="225" ht="12.75">
      <c r="C225" s="67"/>
    </row>
    <row r="226" ht="12.75">
      <c r="C226" s="67"/>
    </row>
    <row r="227" ht="12.75">
      <c r="C227" s="67"/>
    </row>
    <row r="228" ht="12.75">
      <c r="C228" s="67"/>
    </row>
    <row r="229" ht="12.75">
      <c r="C229" s="67"/>
    </row>
    <row r="230" ht="12.75">
      <c r="C230" s="67"/>
    </row>
    <row r="231" ht="12.75">
      <c r="C231" s="67"/>
    </row>
    <row r="232" ht="12.75">
      <c r="C232" s="67"/>
    </row>
    <row r="233" ht="12.75">
      <c r="C233" s="67"/>
    </row>
    <row r="234" ht="12.75">
      <c r="C234" s="67"/>
    </row>
    <row r="235" ht="12.75">
      <c r="C235" s="67"/>
    </row>
    <row r="236" ht="12.75">
      <c r="C236" s="67"/>
    </row>
    <row r="237" ht="12.75">
      <c r="C237" s="67"/>
    </row>
    <row r="238" ht="12.75">
      <c r="C238" s="210"/>
    </row>
    <row r="239" ht="12.75">
      <c r="C239" s="67"/>
    </row>
    <row r="240" ht="12.75">
      <c r="C240" s="210"/>
    </row>
    <row r="241" ht="12.75">
      <c r="C241" s="67"/>
    </row>
    <row r="242" ht="12.75">
      <c r="C242" s="210"/>
    </row>
    <row r="243" ht="12.75">
      <c r="C243" s="67"/>
    </row>
    <row r="244" ht="12.75">
      <c r="C244" s="210"/>
    </row>
    <row r="245" ht="12.75">
      <c r="C245" s="67"/>
    </row>
    <row r="246" ht="12.75">
      <c r="C246" s="210"/>
    </row>
  </sheetData>
  <sheetProtection/>
  <mergeCells count="2">
    <mergeCell ref="A34:E34"/>
    <mergeCell ref="A1:E1"/>
  </mergeCells>
  <printOptions/>
  <pageMargins left="0.75" right="0.75" top="0.5" bottom="0.5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421875" style="103" bestFit="1" customWidth="1"/>
    <col min="2" max="2" width="12.57421875" style="103" bestFit="1" customWidth="1"/>
    <col min="3" max="3" width="13.28125" style="103" bestFit="1" customWidth="1"/>
    <col min="4" max="4" width="12.57421875" style="103" bestFit="1" customWidth="1"/>
    <col min="5" max="5" width="13.28125" style="103" bestFit="1" customWidth="1"/>
    <col min="6" max="6" width="12.7109375" style="103" bestFit="1" customWidth="1"/>
    <col min="7" max="7" width="13.28125" style="103" bestFit="1" customWidth="1"/>
    <col min="8" max="8" width="12.57421875" style="103" bestFit="1" customWidth="1"/>
    <col min="9" max="9" width="12.8515625" style="103" customWidth="1"/>
    <col min="10" max="16384" width="9.140625" style="103" customWidth="1"/>
  </cols>
  <sheetData>
    <row r="1" spans="1:7" ht="18">
      <c r="A1" s="246" t="s">
        <v>124</v>
      </c>
      <c r="B1" s="246"/>
      <c r="C1" s="246"/>
      <c r="D1" s="246"/>
      <c r="E1" s="246"/>
      <c r="F1" s="246"/>
      <c r="G1" s="246"/>
    </row>
    <row r="2" spans="1:7" ht="15">
      <c r="A2" s="104"/>
      <c r="B2" s="104"/>
      <c r="C2" s="104"/>
      <c r="D2" s="104"/>
      <c r="E2" s="104"/>
      <c r="F2" s="104"/>
      <c r="G2" s="104"/>
    </row>
    <row r="3" spans="1:9" ht="15">
      <c r="A3" s="150"/>
      <c r="B3" s="232" t="s">
        <v>141</v>
      </c>
      <c r="C3" s="233"/>
      <c r="D3" s="234" t="s">
        <v>125</v>
      </c>
      <c r="E3" s="234"/>
      <c r="F3" s="234" t="s">
        <v>135</v>
      </c>
      <c r="G3" s="234"/>
      <c r="H3" s="238" t="s">
        <v>46</v>
      </c>
      <c r="I3" s="239"/>
    </row>
    <row r="4" spans="1:9" ht="15">
      <c r="A4" s="151" t="s">
        <v>126</v>
      </c>
      <c r="B4" s="244"/>
      <c r="C4" s="245"/>
      <c r="D4" s="242"/>
      <c r="E4" s="242"/>
      <c r="F4" s="242"/>
      <c r="G4" s="242"/>
      <c r="H4" s="240" t="s">
        <v>14</v>
      </c>
      <c r="I4" s="241"/>
    </row>
    <row r="5" spans="1:9" ht="15">
      <c r="A5" s="151"/>
      <c r="B5" s="152" t="s">
        <v>127</v>
      </c>
      <c r="C5" s="153" t="s">
        <v>128</v>
      </c>
      <c r="D5" s="152" t="s">
        <v>127</v>
      </c>
      <c r="E5" s="152" t="s">
        <v>128</v>
      </c>
      <c r="F5" s="152" t="s">
        <v>127</v>
      </c>
      <c r="G5" s="152" t="s">
        <v>128</v>
      </c>
      <c r="H5" s="35" t="s">
        <v>121</v>
      </c>
      <c r="I5" s="35" t="s">
        <v>133</v>
      </c>
    </row>
    <row r="6" spans="1:9" ht="15">
      <c r="A6" s="154"/>
      <c r="B6" s="155"/>
      <c r="C6" s="156"/>
      <c r="D6" s="157"/>
      <c r="E6" s="157"/>
      <c r="F6" s="157"/>
      <c r="G6" s="157"/>
      <c r="H6" s="174"/>
      <c r="I6" s="158"/>
    </row>
    <row r="7" spans="1:9" ht="15">
      <c r="A7" s="159"/>
      <c r="B7" s="160"/>
      <c r="C7" s="161"/>
      <c r="D7" s="160"/>
      <c r="E7" s="160"/>
      <c r="F7" s="160"/>
      <c r="G7" s="160"/>
      <c r="H7" s="159"/>
      <c r="I7" s="161"/>
    </row>
    <row r="8" spans="1:9" ht="15">
      <c r="A8" s="162" t="s">
        <v>23</v>
      </c>
      <c r="B8" s="163">
        <v>5311393</v>
      </c>
      <c r="C8" s="164">
        <v>3496733</v>
      </c>
      <c r="D8" s="165">
        <v>5102811</v>
      </c>
      <c r="E8" s="165">
        <v>3849994.604</v>
      </c>
      <c r="F8" s="165">
        <v>4913890.2</v>
      </c>
      <c r="G8" s="165">
        <v>4270371.636</v>
      </c>
      <c r="H8" s="175">
        <f>E8/C8*100-100</f>
        <v>10.102618758709909</v>
      </c>
      <c r="I8" s="166">
        <f>G8/E8*100-100</f>
        <v>10.918899251527378</v>
      </c>
    </row>
    <row r="9" spans="1:9" ht="15">
      <c r="A9" s="22"/>
      <c r="B9" s="82"/>
      <c r="C9" s="24"/>
      <c r="D9" s="85"/>
      <c r="E9" s="85"/>
      <c r="F9" s="85"/>
      <c r="G9" s="85"/>
      <c r="H9" s="175"/>
      <c r="I9" s="166"/>
    </row>
    <row r="10" spans="1:9" ht="15">
      <c r="A10" s="162" t="s">
        <v>129</v>
      </c>
      <c r="B10" s="163">
        <v>33151322</v>
      </c>
      <c r="C10" s="164">
        <v>2677970</v>
      </c>
      <c r="D10" s="165">
        <v>21961195</v>
      </c>
      <c r="E10" s="165">
        <v>2677319.358</v>
      </c>
      <c r="F10" s="165">
        <v>17341147</v>
      </c>
      <c r="G10" s="165">
        <v>2047631.993</v>
      </c>
      <c r="H10" s="175">
        <f aca="true" t="shared" si="0" ref="H10:H32">E10/C10*100-100</f>
        <v>-0.024296089948734334</v>
      </c>
      <c r="I10" s="166">
        <f aca="true" t="shared" si="1" ref="I10:I32">G10/E10*100-100</f>
        <v>-23.519322157756577</v>
      </c>
    </row>
    <row r="11" spans="1:9" ht="15">
      <c r="A11" s="22"/>
      <c r="B11" s="82"/>
      <c r="C11" s="24"/>
      <c r="D11" s="85"/>
      <c r="E11" s="85"/>
      <c r="F11" s="85"/>
      <c r="G11" s="85"/>
      <c r="H11" s="175"/>
      <c r="I11" s="166"/>
    </row>
    <row r="12" spans="1:9" ht="15">
      <c r="A12" s="162" t="s">
        <v>24</v>
      </c>
      <c r="B12" s="163">
        <v>9198080</v>
      </c>
      <c r="C12" s="164">
        <v>1573651</v>
      </c>
      <c r="D12" s="82">
        <v>10708598.23</v>
      </c>
      <c r="E12" s="82">
        <v>2043220.024</v>
      </c>
      <c r="F12" s="82">
        <v>11395744.32</v>
      </c>
      <c r="G12" s="82">
        <v>2029439.243</v>
      </c>
      <c r="H12" s="175">
        <f t="shared" si="0"/>
        <v>29.83946402347152</v>
      </c>
      <c r="I12" s="166">
        <f t="shared" si="1"/>
        <v>-0.6744638775133609</v>
      </c>
    </row>
    <row r="13" spans="1:9" ht="15">
      <c r="A13" s="22"/>
      <c r="B13" s="82"/>
      <c r="C13" s="7"/>
      <c r="D13" s="76"/>
      <c r="E13" s="76"/>
      <c r="F13" s="76"/>
      <c r="G13" s="76"/>
      <c r="H13" s="175"/>
      <c r="I13" s="166"/>
    </row>
    <row r="14" spans="1:9" ht="15">
      <c r="A14" s="162" t="s">
        <v>28</v>
      </c>
      <c r="B14" s="163">
        <v>7276892</v>
      </c>
      <c r="C14" s="164">
        <v>805371.208</v>
      </c>
      <c r="D14" s="82">
        <v>5726553.06</v>
      </c>
      <c r="E14" s="82">
        <v>1272946.785</v>
      </c>
      <c r="F14" s="82">
        <v>5412285.01</v>
      </c>
      <c r="G14" s="82">
        <v>1602189.916</v>
      </c>
      <c r="H14" s="175">
        <f t="shared" si="0"/>
        <v>58.057150833730816</v>
      </c>
      <c r="I14" s="166">
        <f t="shared" si="1"/>
        <v>25.86464217355325</v>
      </c>
    </row>
    <row r="15" spans="1:9" ht="15">
      <c r="A15" s="22"/>
      <c r="B15" s="82"/>
      <c r="C15" s="7"/>
      <c r="D15" s="76"/>
      <c r="E15" s="76"/>
      <c r="F15" s="76"/>
      <c r="G15" s="76"/>
      <c r="H15" s="175"/>
      <c r="I15" s="166"/>
    </row>
    <row r="16" spans="1:9" ht="15">
      <c r="A16" s="162" t="s">
        <v>25</v>
      </c>
      <c r="B16" s="163">
        <v>23941159</v>
      </c>
      <c r="C16" s="164">
        <v>507590.352</v>
      </c>
      <c r="D16" s="165">
        <v>62843363.5</v>
      </c>
      <c r="E16" s="165">
        <v>1332452.601</v>
      </c>
      <c r="F16" s="165">
        <v>20415666</v>
      </c>
      <c r="G16" s="165">
        <v>449901.416</v>
      </c>
      <c r="H16" s="175">
        <f t="shared" si="0"/>
        <v>162.50550187762434</v>
      </c>
      <c r="I16" s="166">
        <f t="shared" si="1"/>
        <v>-66.23509041429685</v>
      </c>
    </row>
    <row r="17" spans="1:9" ht="15">
      <c r="A17" s="22"/>
      <c r="B17" s="82"/>
      <c r="C17" s="24"/>
      <c r="D17" s="85"/>
      <c r="E17" s="85"/>
      <c r="F17" s="85"/>
      <c r="G17" s="85"/>
      <c r="H17" s="175"/>
      <c r="I17" s="166"/>
    </row>
    <row r="18" spans="1:9" ht="15">
      <c r="A18" s="167" t="s">
        <v>27</v>
      </c>
      <c r="B18" s="81"/>
      <c r="C18" s="168">
        <v>603020.723</v>
      </c>
      <c r="D18" s="82"/>
      <c r="E18" s="82">
        <v>601396.095</v>
      </c>
      <c r="F18" s="82"/>
      <c r="G18" s="82">
        <v>822493.171</v>
      </c>
      <c r="H18" s="175">
        <f t="shared" si="0"/>
        <v>-0.26941495342275346</v>
      </c>
      <c r="I18" s="166">
        <f t="shared" si="1"/>
        <v>36.763969343698534</v>
      </c>
    </row>
    <row r="19" spans="1:9" ht="15">
      <c r="A19" s="22"/>
      <c r="B19" s="82"/>
      <c r="C19" s="7"/>
      <c r="D19" s="76"/>
      <c r="E19" s="76"/>
      <c r="F19" s="76"/>
      <c r="G19" s="76"/>
      <c r="H19" s="175"/>
      <c r="I19" s="166"/>
    </row>
    <row r="20" spans="1:9" ht="15">
      <c r="A20" s="162" t="s">
        <v>29</v>
      </c>
      <c r="B20" s="163">
        <v>37400</v>
      </c>
      <c r="C20" s="164">
        <v>76851</v>
      </c>
      <c r="D20" s="82">
        <v>64202.04</v>
      </c>
      <c r="E20" s="76">
        <v>87036.6814</v>
      </c>
      <c r="F20" s="82">
        <v>42158.92</v>
      </c>
      <c r="G20" s="76">
        <v>161034.014</v>
      </c>
      <c r="H20" s="175">
        <f t="shared" si="0"/>
        <v>13.253804634942952</v>
      </c>
      <c r="I20" s="166">
        <f t="shared" si="1"/>
        <v>85.01855931285542</v>
      </c>
    </row>
    <row r="21" spans="1:9" ht="15">
      <c r="A21" s="26"/>
      <c r="B21" s="82"/>
      <c r="C21" s="7"/>
      <c r="D21" s="76"/>
      <c r="E21" s="76"/>
      <c r="F21" s="76"/>
      <c r="G21" s="76"/>
      <c r="H21" s="175"/>
      <c r="I21" s="166"/>
    </row>
    <row r="22" spans="1:9" ht="15">
      <c r="A22" s="162" t="s">
        <v>130</v>
      </c>
      <c r="B22" s="163">
        <v>8537</v>
      </c>
      <c r="C22" s="164">
        <v>1898.094</v>
      </c>
      <c r="D22" s="82">
        <v>38</v>
      </c>
      <c r="E22" s="169">
        <v>20.608</v>
      </c>
      <c r="F22" s="82">
        <v>1100</v>
      </c>
      <c r="G22" s="169">
        <v>176.08</v>
      </c>
      <c r="H22" s="175">
        <f t="shared" si="0"/>
        <v>-98.9142792717326</v>
      </c>
      <c r="I22" s="166">
        <f t="shared" si="1"/>
        <v>754.4254658385092</v>
      </c>
    </row>
    <row r="23" spans="1:9" ht="15">
      <c r="A23" s="162"/>
      <c r="B23" s="160"/>
      <c r="C23" s="161"/>
      <c r="D23" s="170"/>
      <c r="E23" s="170"/>
      <c r="F23" s="170"/>
      <c r="G23" s="170"/>
      <c r="H23" s="175"/>
      <c r="I23" s="166"/>
    </row>
    <row r="24" spans="1:9" ht="15">
      <c r="A24" s="167" t="s">
        <v>131</v>
      </c>
      <c r="B24" s="81"/>
      <c r="C24" s="168">
        <v>11319820.867</v>
      </c>
      <c r="D24" s="78"/>
      <c r="E24" s="82">
        <v>11637554.488</v>
      </c>
      <c r="F24" s="78"/>
      <c r="G24" s="82">
        <v>11831546.497</v>
      </c>
      <c r="H24" s="175">
        <f t="shared" si="0"/>
        <v>2.806878525138771</v>
      </c>
      <c r="I24" s="166">
        <f t="shared" si="1"/>
        <v>1.6669482338409978</v>
      </c>
    </row>
    <row r="25" spans="1:9" ht="15">
      <c r="A25" s="167"/>
      <c r="B25" s="81"/>
      <c r="C25" s="168"/>
      <c r="D25" s="78"/>
      <c r="E25" s="82"/>
      <c r="F25" s="78"/>
      <c r="G25" s="82"/>
      <c r="H25" s="175"/>
      <c r="I25" s="166"/>
    </row>
    <row r="26" spans="1:9" ht="15">
      <c r="A26" s="167" t="s">
        <v>33</v>
      </c>
      <c r="B26" s="81"/>
      <c r="C26" s="168">
        <v>1908766.132</v>
      </c>
      <c r="D26" s="82"/>
      <c r="E26" s="165">
        <v>2179793.8591</v>
      </c>
      <c r="F26" s="82"/>
      <c r="G26" s="165">
        <v>2821450.514</v>
      </c>
      <c r="H26" s="175">
        <f t="shared" si="0"/>
        <v>14.199106037994198</v>
      </c>
      <c r="I26" s="166">
        <f t="shared" si="1"/>
        <v>29.43657503305974</v>
      </c>
    </row>
    <row r="27" spans="1:9" ht="15">
      <c r="A27" s="22"/>
      <c r="B27" s="82"/>
      <c r="C27" s="24"/>
      <c r="D27" s="76"/>
      <c r="E27" s="76"/>
      <c r="F27" s="76"/>
      <c r="G27" s="76"/>
      <c r="H27" s="175"/>
      <c r="I27" s="166"/>
    </row>
    <row r="28" spans="1:9" ht="15">
      <c r="A28" s="167" t="s">
        <v>37</v>
      </c>
      <c r="B28" s="81"/>
      <c r="C28" s="168">
        <v>566429.933</v>
      </c>
      <c r="D28" s="82"/>
      <c r="E28" s="165">
        <v>549866.1659</v>
      </c>
      <c r="F28" s="82"/>
      <c r="G28" s="165">
        <v>651737.008</v>
      </c>
      <c r="H28" s="175">
        <f t="shared" si="0"/>
        <v>-2.9242393692495767</v>
      </c>
      <c r="I28" s="166">
        <f t="shared" si="1"/>
        <v>18.526479426727718</v>
      </c>
    </row>
    <row r="29" spans="1:9" ht="15">
      <c r="A29" s="22"/>
      <c r="B29" s="82"/>
      <c r="C29" s="24"/>
      <c r="D29" s="76"/>
      <c r="E29" s="85"/>
      <c r="F29" s="76"/>
      <c r="G29" s="85"/>
      <c r="H29" s="175"/>
      <c r="I29" s="166"/>
    </row>
    <row r="30" spans="1:9" ht="15">
      <c r="A30" s="171" t="s">
        <v>132</v>
      </c>
      <c r="B30" s="81"/>
      <c r="C30" s="172">
        <v>434517.599</v>
      </c>
      <c r="D30" s="78"/>
      <c r="E30" s="82">
        <v>427837.434</v>
      </c>
      <c r="F30" s="78"/>
      <c r="G30" s="82">
        <v>501024.272</v>
      </c>
      <c r="H30" s="175">
        <f t="shared" si="0"/>
        <v>-1.5373750143547085</v>
      </c>
      <c r="I30" s="166">
        <f t="shared" si="1"/>
        <v>17.106225912901294</v>
      </c>
    </row>
    <row r="31" spans="1:9" ht="15">
      <c r="A31" s="171"/>
      <c r="B31" s="160"/>
      <c r="C31" s="161"/>
      <c r="D31" s="160"/>
      <c r="E31" s="160"/>
      <c r="F31" s="160"/>
      <c r="G31" s="160"/>
      <c r="H31" s="175"/>
      <c r="I31" s="166"/>
    </row>
    <row r="32" spans="1:9" ht="15">
      <c r="A32" s="167" t="s">
        <v>38</v>
      </c>
      <c r="B32" s="81"/>
      <c r="C32" s="168">
        <v>226309.834</v>
      </c>
      <c r="D32" s="78"/>
      <c r="E32" s="82">
        <v>194111.2764</v>
      </c>
      <c r="F32" s="78"/>
      <c r="G32" s="82">
        <v>223366.068</v>
      </c>
      <c r="H32" s="175">
        <f t="shared" si="0"/>
        <v>-14.227644036007732</v>
      </c>
      <c r="I32" s="166">
        <f t="shared" si="1"/>
        <v>15.07114483123351</v>
      </c>
    </row>
    <row r="33" spans="1:9" ht="15">
      <c r="A33" s="105"/>
      <c r="B33" s="106"/>
      <c r="C33" s="107"/>
      <c r="D33" s="108"/>
      <c r="E33" s="109"/>
      <c r="F33" s="108"/>
      <c r="G33" s="109"/>
      <c r="H33" s="176"/>
      <c r="I33" s="173"/>
    </row>
  </sheetData>
  <sheetProtection/>
  <mergeCells count="9">
    <mergeCell ref="A1:G1"/>
    <mergeCell ref="B3:C3"/>
    <mergeCell ref="D3:E3"/>
    <mergeCell ref="F3:G3"/>
    <mergeCell ref="B4:C4"/>
    <mergeCell ref="D4:E4"/>
    <mergeCell ref="F4:G4"/>
    <mergeCell ref="H3:I3"/>
    <mergeCell ref="H4:I4"/>
  </mergeCells>
  <printOptions/>
  <pageMargins left="0.39" right="0.28" top="0.51" bottom="0.5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2013-09-20T06:53:07Z</cp:lastPrinted>
  <dcterms:created xsi:type="dcterms:W3CDTF">2011-10-18T11:04:10Z</dcterms:created>
  <dcterms:modified xsi:type="dcterms:W3CDTF">2014-09-29T08:24:20Z</dcterms:modified>
  <cp:category/>
  <cp:version/>
  <cp:contentType/>
  <cp:contentStatus/>
</cp:coreProperties>
</file>